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RAV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16" i="1"/>
  <c r="D97" i="1" l="1"/>
  <c r="D81" i="1" l="1"/>
  <c r="D93" i="1"/>
  <c r="D46" i="1"/>
  <c r="D71" i="1"/>
  <c r="D72" i="1" s="1"/>
  <c r="D21" i="1"/>
  <c r="D22" i="1" s="1"/>
  <c r="D80" i="1"/>
  <c r="D36" i="1"/>
  <c r="D58" i="1"/>
  <c r="D56" i="1"/>
  <c r="D31" i="1"/>
  <c r="D70" i="1"/>
  <c r="D60" i="1"/>
  <c r="D64" i="1"/>
  <c r="D37" i="1"/>
  <c r="D76" i="1"/>
  <c r="D77" i="1"/>
  <c r="D9" i="1"/>
  <c r="D10" i="1" s="1"/>
  <c r="D18" i="1"/>
  <c r="D85" i="1"/>
  <c r="D12" i="1"/>
  <c r="D86" i="1"/>
  <c r="D87" i="1" s="1"/>
  <c r="D35" i="1"/>
  <c r="D33" i="1"/>
  <c r="D23" i="1"/>
  <c r="D24" i="1" s="1"/>
  <c r="D75" i="1"/>
  <c r="D14" i="1"/>
  <c r="D91" i="1"/>
  <c r="D19" i="1"/>
  <c r="D20" i="1" s="1"/>
  <c r="D98" i="1" l="1"/>
  <c r="A108" i="1" l="1"/>
</calcChain>
</file>

<file path=xl/sharedStrings.xml><?xml version="1.0" encoding="utf-8"?>
<sst xmlns="http://schemas.openxmlformats.org/spreadsheetml/2006/main" count="210" uniqueCount="146">
  <si>
    <t>Sjedište/Prebivalište (grad, općina) primatelja</t>
  </si>
  <si>
    <t>Osobni identifikacijski broj (OIB) primatelja</t>
  </si>
  <si>
    <t>Vrsta rashoda/izdatka (šifra i naziv ekonomske klasifikacije razine odjeljka sukladno pravilniku kojim se uređuje sustav proračunskog računovodstva i računski plan)</t>
  </si>
  <si>
    <t>Naziv primatelja (naziv pravne osobe/ime i prezime fizičke osobe)</t>
  </si>
  <si>
    <t>Zagreb</t>
  </si>
  <si>
    <t>3238-Računalne usluge</t>
  </si>
  <si>
    <t>3223-Energija</t>
  </si>
  <si>
    <t>HP-HRVATSKA POŠTA D.D.</t>
  </si>
  <si>
    <t>Velika Gorica</t>
  </si>
  <si>
    <t>3231-Usluga telefona, pošte i prijevoza</t>
  </si>
  <si>
    <t>Jastrebarsko</t>
  </si>
  <si>
    <t>3234-Komunalne usluge</t>
  </si>
  <si>
    <t>Oroslavje</t>
  </si>
  <si>
    <t>Sesvete</t>
  </si>
  <si>
    <t>3239-Ostale usluge</t>
  </si>
  <si>
    <t>3431-Bankarske usluge i usluge platnog prometa</t>
  </si>
  <si>
    <t>3211-Službena putovanja</t>
  </si>
  <si>
    <t>FINANCIJSKA AGENCIJA</t>
  </si>
  <si>
    <t>HRVATSKI TELEKOM D.D.</t>
  </si>
  <si>
    <t>ZAGREBAČKA BANKA D.D.</t>
  </si>
  <si>
    <t>3222-Materijal i sirovine</t>
  </si>
  <si>
    <t>KONZUM PLUS D.O.O.</t>
  </si>
  <si>
    <t>3221-Uredski materijal i ostali materijalni rashodi</t>
  </si>
  <si>
    <t>Varaždin</t>
  </si>
  <si>
    <t>OPTIMUS LAB D.O.O.</t>
  </si>
  <si>
    <t xml:space="preserve">Čakovec </t>
  </si>
  <si>
    <t>3295-Pristojbe i naknade</t>
  </si>
  <si>
    <t>ALCA ZAGREB D.O.O.</t>
  </si>
  <si>
    <t>VIVA-INFO D.O.O.</t>
  </si>
  <si>
    <t>FLORIJAN D.O.O.</t>
  </si>
  <si>
    <t>03523082838</t>
  </si>
  <si>
    <t>3299-Ostali nespomenuti rashodi poslovanja</t>
  </si>
  <si>
    <t>VINDIJA D.D.</t>
  </si>
  <si>
    <t>Naziv isplatitelja: OSNOVNA ŠKOLA "LJUBO BABIĆ"</t>
  </si>
  <si>
    <t>Ante i Davida Starčevića 16, 10450 Jastrebarsko</t>
  </si>
  <si>
    <t>3212-Naknade za prijevoz, za rad na terenu i odvojeni život</t>
  </si>
  <si>
    <t>Ukupno FINANCIJSKA AGENCIJA:</t>
  </si>
  <si>
    <t>Ukupno HP-HRVATSKA POŠTA D.D.:</t>
  </si>
  <si>
    <t>EKO-FLOR PLUS D.O.O.</t>
  </si>
  <si>
    <t>Ukupno EKO-FLOR PLUS D.O.O.:</t>
  </si>
  <si>
    <t>Ukupno HRVATSKI TELEKOM D.D.:</t>
  </si>
  <si>
    <t>BILIĆ-ERIĆ D.O.O.</t>
  </si>
  <si>
    <t>Ukupno BILIĆ-ERIĆ D.O.O.:</t>
  </si>
  <si>
    <t>Ukupno ZAGREBAČKA BANKA D.D.:</t>
  </si>
  <si>
    <t>INA-INDUSTRIJA NAFTE D.D.</t>
  </si>
  <si>
    <t>Način objave isplaćenog iznosa</t>
  </si>
  <si>
    <t>3111-Bruto plaće za redovan rad (ukupan iznos bez bolovanja na teret HZZO-a)</t>
  </si>
  <si>
    <t>TIŽ-TEHNIKA D.O.O.</t>
  </si>
  <si>
    <t>HAGLEINTER HYGIENE HRVATSKA D.O.O.</t>
  </si>
  <si>
    <t>3232-Usluge tekućeg i investicijskog održavanja</t>
  </si>
  <si>
    <t>NARODNE NOVINE D.D.</t>
  </si>
  <si>
    <t>Ukupno KONZUM PLUS D.O.O.:</t>
  </si>
  <si>
    <t>Ukupno OPTIMUS LAB D.O.O.:</t>
  </si>
  <si>
    <t>Ukupno TIŽ-TEHNIKA D.O.O.:</t>
  </si>
  <si>
    <t>Ukupno ALCA ZAGREB D.O.O.:</t>
  </si>
  <si>
    <t>Ukupno VIVA-INFO D.O.O.:</t>
  </si>
  <si>
    <t>Ukupno HAGLEINTER HYGIENE HRVATSKA D.O.O.:</t>
  </si>
  <si>
    <t>Ukupno FLORIJAN D.O.O.:</t>
  </si>
  <si>
    <t>Ukupno VINDIJA D.D.:</t>
  </si>
  <si>
    <t>Ukupno NARODNE NOVINE D.D.:</t>
  </si>
  <si>
    <t>Ukupno INA-INDUSTRIJA NAFTE D.D.:</t>
  </si>
  <si>
    <t>3132-Doprinosi za obvezno zdravstveno osiguranje (doprinosi na bruto)</t>
  </si>
  <si>
    <t>OIB: 19572596112</t>
  </si>
  <si>
    <t>HEP-OPSKRBA D.O.O.</t>
  </si>
  <si>
    <t>Ukupno HEP-OPSKRBA D.O.O.:</t>
  </si>
  <si>
    <t>Kategorija 2 primatelja sredstava</t>
  </si>
  <si>
    <t>Kategorija 1 primatelja sredstava</t>
  </si>
  <si>
    <t>3121- Ostali rashodi za zaposlene</t>
  </si>
  <si>
    <t>HRVATSKA RADIOTELEVIZIJA</t>
  </si>
  <si>
    <t>Ukupno HRVATSKA RADIOTELEVIZIJA:</t>
  </si>
  <si>
    <t>68419124305</t>
  </si>
  <si>
    <t>3224-Materijal i dijelovi za tekuće i investicijsko održavanje</t>
  </si>
  <si>
    <t>MEĐIMURJE PLIN D.O.O.</t>
  </si>
  <si>
    <t>Ukupno MEĐIMURJE PLIN D.O.O.:</t>
  </si>
  <si>
    <t>VODOOPSKRBA I ODVODNJA D.O.O.</t>
  </si>
  <si>
    <t>Ukupno VODOOPSKRBA I ODVODNJA D.O.O.:</t>
  </si>
  <si>
    <t>ROTO DINAMIC D.O.O.</t>
  </si>
  <si>
    <t>Ukupno ROTO DINAMIC D.O.O.:</t>
  </si>
  <si>
    <t>24723122482</t>
  </si>
  <si>
    <t>Samobor</t>
  </si>
  <si>
    <t>DIMNJAČARSTVO VALJAK D.O.O.</t>
  </si>
  <si>
    <t>Ukupno DIMNJAČARSTVO VALJAK D.O.O.:</t>
  </si>
  <si>
    <t>Beretinec</t>
  </si>
  <si>
    <t>KNJIŽNICE GRADA ZAGREBA</t>
  </si>
  <si>
    <t>Ukupno KNJIŽNICE GRADA ZAGREBA:</t>
  </si>
  <si>
    <t>93571946376</t>
  </si>
  <si>
    <t>XENON FORTE-ZAGREB D.O.O.</t>
  </si>
  <si>
    <t>Ukupno XENON FORTE-ZAGREB D.O.O.:</t>
  </si>
  <si>
    <t>TRA-MONT D.O.O.</t>
  </si>
  <si>
    <t>Ukupno TRA-MONT D.O.O.:</t>
  </si>
  <si>
    <t>05336208843</t>
  </si>
  <si>
    <t>INFORMACIJA O TROŠENJU SREDSTAVA ZA RUJAN 2025. GOD.</t>
  </si>
  <si>
    <t>POLIKLINIKA SVETI ROK</t>
  </si>
  <si>
    <t>Ukupno POLIKLINIKA SVETI ROK:</t>
  </si>
  <si>
    <t>HŠK</t>
  </si>
  <si>
    <t>Ukupno HŠK:</t>
  </si>
  <si>
    <t>E PLUS D.O.O.</t>
  </si>
  <si>
    <t>Ukupno E PLUS D.O.O.:</t>
  </si>
  <si>
    <t>JYSK D.O.O.</t>
  </si>
  <si>
    <t>Ukupno JYSK D.O.O.:</t>
  </si>
  <si>
    <t>LIN TRGOVINA D.O.O.</t>
  </si>
  <si>
    <t>Ukupno LIN TRGOVINA D.O.O.</t>
  </si>
  <si>
    <t>PUHAR SERVIS I TRGOVINA NA VELIKO I MALO</t>
  </si>
  <si>
    <t>Ukupno PUHAR SERVIS I TRGOVINA NA VELIKO I MALO:</t>
  </si>
  <si>
    <t>HERCEGOVA TRGOVINA D.O.O.</t>
  </si>
  <si>
    <t>Ukupno HERCEGOVA TRGOVINA D.O.O.:</t>
  </si>
  <si>
    <t>HABE PROM</t>
  </si>
  <si>
    <t>Ukupno HABE PROM:</t>
  </si>
  <si>
    <t>NAKLADA KOSINJ</t>
  </si>
  <si>
    <t>Ukupno NAKLADA KOSINJ.:</t>
  </si>
  <si>
    <t>HZ RIF</t>
  </si>
  <si>
    <t>Ukupno HZ RIF:</t>
  </si>
  <si>
    <t>POLIDOR D.O.O.</t>
  </si>
  <si>
    <t>Ukupno POLIDOR D.O.O.:</t>
  </si>
  <si>
    <t>RC-PROING D.O.O.</t>
  </si>
  <si>
    <t>Ukupno RC-PROING D.O.O.:</t>
  </si>
  <si>
    <t>FOTO ATELIER JASKA</t>
  </si>
  <si>
    <t>Ukupno FOTO ATELIER JASKA:</t>
  </si>
  <si>
    <t>INTERSPORT H D.O.O.</t>
  </si>
  <si>
    <t>Ukupno INTERSPORT H D.O.O.:</t>
  </si>
  <si>
    <t>UKUPNO ZA RUJAN 2025.</t>
  </si>
  <si>
    <t>HRVATSKA ZAJEDNICA OŠ</t>
  </si>
  <si>
    <t>Ukupno HRVATSKA ZAJEDNICA OŠ:</t>
  </si>
  <si>
    <t>MINJA-OBRT ZA ODRŽAVANJE KRAJOLIKA</t>
  </si>
  <si>
    <t>Ukupno MINJA-OBRT ZA ODRŽAVANJE KRAJOLIKA:</t>
  </si>
  <si>
    <t>SHOEBOX ADRIA D.O.O.</t>
  </si>
  <si>
    <t>Ukupno SHOEBOX ADRIA D.O.O.:</t>
  </si>
  <si>
    <t>50996247148</t>
  </si>
  <si>
    <t>67044219412</t>
  </si>
  <si>
    <t>37927948281</t>
  </si>
  <si>
    <t>Karlovac</t>
  </si>
  <si>
    <t>3236-Obvezni i preventivni zdravstveni pregledi zaposlenika</t>
  </si>
  <si>
    <t>3221-Literatura (publikacije, časopisi, glasila, knjige i ostalo)</t>
  </si>
  <si>
    <t>3232-Usluge tekućeg i investicijskog održavanja postrojenja i opreme</t>
  </si>
  <si>
    <t>3224-Materijal i dijelovi za tekuće i investicijsko održavanje postrojenja i opreme</t>
  </si>
  <si>
    <t>4511-Dodatna ulaganja na građevinskim objektima DVORANA MŠ</t>
  </si>
  <si>
    <t>3294-Tuzemne članarine</t>
  </si>
  <si>
    <t>4221-Uredski namještaj</t>
  </si>
  <si>
    <t>3221-Materijal i sredstva za čišćenje i održavanje</t>
  </si>
  <si>
    <t>3238-Ostale računalne usluge</t>
  </si>
  <si>
    <t>3239-Uređenje prostora</t>
  </si>
  <si>
    <t>3221-Ostali materijal za potrebe redovnog poslovanja</t>
  </si>
  <si>
    <t>3227-Službena, radna i zaštitna odjeća i obuća</t>
  </si>
  <si>
    <t>64729046835</t>
  </si>
  <si>
    <t>NORT D.O.O.</t>
  </si>
  <si>
    <t>Ukupno NORTR D.O.O.: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</si>
</sst>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4" fontId="1" fillId="3" borderId="1" xfId="0" applyNumberFormat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9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/>
    <xf numFmtId="0" fontId="3" fillId="0" borderId="0" xfId="0" quotePrefix="1" applyFont="1"/>
    <xf numFmtId="0" fontId="3" fillId="0" borderId="1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0" fillId="0" borderId="0" xfId="0" applyNumberFormat="1"/>
    <xf numFmtId="0" fontId="0" fillId="0" borderId="1" xfId="0" applyBorder="1" applyAlignment="1">
      <alignment horizontal="left" wrapText="1"/>
    </xf>
    <xf numFmtId="44" fontId="0" fillId="0" borderId="0" xfId="0" applyNumberFormat="1"/>
    <xf numFmtId="0" fontId="1" fillId="3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abSelected="1" topLeftCell="A82" zoomScale="90" zoomScaleNormal="90" workbookViewId="0">
      <selection activeCell="H97" sqref="H97"/>
    </sheetView>
  </sheetViews>
  <sheetFormatPr defaultRowHeight="15" x14ac:dyDescent="0.25"/>
  <cols>
    <col min="1" max="1" width="43.7109375" customWidth="1"/>
    <col min="2" max="2" width="18.28515625" customWidth="1"/>
    <col min="3" max="3" width="13.7109375" customWidth="1"/>
    <col min="4" max="4" width="14" customWidth="1"/>
    <col min="5" max="5" width="41.85546875" customWidth="1"/>
    <col min="8" max="8" width="19.28515625" bestFit="1" customWidth="1"/>
    <col min="9" max="9" width="14.85546875" bestFit="1" customWidth="1"/>
    <col min="13" max="13" width="9.85546875" bestFit="1" customWidth="1"/>
  </cols>
  <sheetData>
    <row r="1" spans="1:5" x14ac:dyDescent="0.25">
      <c r="A1" t="s">
        <v>33</v>
      </c>
    </row>
    <row r="2" spans="1:5" x14ac:dyDescent="0.25">
      <c r="A2" t="s">
        <v>34</v>
      </c>
    </row>
    <row r="3" spans="1:5" x14ac:dyDescent="0.25">
      <c r="A3" t="s">
        <v>62</v>
      </c>
    </row>
    <row r="5" spans="1:5" x14ac:dyDescent="0.25">
      <c r="B5" s="21" t="s">
        <v>91</v>
      </c>
    </row>
    <row r="7" spans="1:5" x14ac:dyDescent="0.25">
      <c r="A7" s="22" t="s">
        <v>66</v>
      </c>
    </row>
    <row r="8" spans="1:5" ht="75" customHeight="1" x14ac:dyDescent="0.25">
      <c r="A8" s="13" t="s">
        <v>3</v>
      </c>
      <c r="B8" s="13" t="s">
        <v>1</v>
      </c>
      <c r="C8" s="13" t="s">
        <v>0</v>
      </c>
      <c r="D8" s="13" t="s">
        <v>45</v>
      </c>
      <c r="E8" s="13" t="s">
        <v>2</v>
      </c>
    </row>
    <row r="9" spans="1:5" ht="30" customHeight="1" x14ac:dyDescent="0.25">
      <c r="A9" s="1" t="s">
        <v>72</v>
      </c>
      <c r="B9" s="2">
        <v>29035933600</v>
      </c>
      <c r="C9" s="2" t="s">
        <v>25</v>
      </c>
      <c r="D9" s="5">
        <f>4.18+245.61</f>
        <v>249.79000000000002</v>
      </c>
      <c r="E9" s="4" t="s">
        <v>6</v>
      </c>
    </row>
    <row r="10" spans="1:5" x14ac:dyDescent="0.25">
      <c r="A10" s="74" t="s">
        <v>73</v>
      </c>
      <c r="B10" s="67"/>
      <c r="C10" s="68"/>
      <c r="D10" s="6">
        <f>D9</f>
        <v>249.79000000000002</v>
      </c>
      <c r="E10" s="7"/>
    </row>
    <row r="11" spans="1:5" ht="30" customHeight="1" x14ac:dyDescent="0.25">
      <c r="A11" s="1" t="s">
        <v>68</v>
      </c>
      <c r="B11" s="3" t="s">
        <v>70</v>
      </c>
      <c r="C11" s="2" t="s">
        <v>4</v>
      </c>
      <c r="D11" s="5">
        <v>10.62</v>
      </c>
      <c r="E11" s="4" t="s">
        <v>26</v>
      </c>
    </row>
    <row r="12" spans="1:5" x14ac:dyDescent="0.25">
      <c r="A12" s="74" t="s">
        <v>69</v>
      </c>
      <c r="B12" s="80"/>
      <c r="C12" s="81"/>
      <c r="D12" s="6">
        <f>D11</f>
        <v>10.62</v>
      </c>
      <c r="E12" s="7"/>
    </row>
    <row r="13" spans="1:5" ht="30" customHeight="1" x14ac:dyDescent="0.25">
      <c r="A13" s="1" t="s">
        <v>17</v>
      </c>
      <c r="B13" s="2">
        <v>85821130368</v>
      </c>
      <c r="C13" s="2" t="s">
        <v>4</v>
      </c>
      <c r="D13" s="5">
        <v>1.91</v>
      </c>
      <c r="E13" s="4" t="s">
        <v>5</v>
      </c>
    </row>
    <row r="14" spans="1:5" x14ac:dyDescent="0.25">
      <c r="A14" s="74" t="s">
        <v>36</v>
      </c>
      <c r="B14" s="80"/>
      <c r="C14" s="81"/>
      <c r="D14" s="6">
        <f>D13</f>
        <v>1.91</v>
      </c>
      <c r="E14" s="7"/>
    </row>
    <row r="15" spans="1:5" ht="30" customHeight="1" x14ac:dyDescent="0.25">
      <c r="A15" s="55" t="s">
        <v>92</v>
      </c>
      <c r="B15" s="2">
        <v>28842147765</v>
      </c>
      <c r="C15" s="2" t="s">
        <v>4</v>
      </c>
      <c r="D15" s="5">
        <v>2400</v>
      </c>
      <c r="E15" s="54" t="s">
        <v>131</v>
      </c>
    </row>
    <row r="16" spans="1:5" x14ac:dyDescent="0.25">
      <c r="A16" s="74" t="s">
        <v>93</v>
      </c>
      <c r="B16" s="80"/>
      <c r="C16" s="81"/>
      <c r="D16" s="6">
        <f>D15</f>
        <v>2400</v>
      </c>
      <c r="E16" s="7"/>
    </row>
    <row r="17" spans="1:5" ht="30" customHeight="1" x14ac:dyDescent="0.25">
      <c r="A17" s="1" t="s">
        <v>7</v>
      </c>
      <c r="B17" s="2">
        <v>87311810356</v>
      </c>
      <c r="C17" s="2" t="s">
        <v>8</v>
      </c>
      <c r="D17" s="5">
        <v>8.09</v>
      </c>
      <c r="E17" s="4" t="s">
        <v>9</v>
      </c>
    </row>
    <row r="18" spans="1:5" x14ac:dyDescent="0.25">
      <c r="A18" s="74" t="s">
        <v>37</v>
      </c>
      <c r="B18" s="80"/>
      <c r="C18" s="81"/>
      <c r="D18" s="6">
        <f>D17</f>
        <v>8.09</v>
      </c>
      <c r="E18" s="7"/>
    </row>
    <row r="19" spans="1:5" ht="30" customHeight="1" x14ac:dyDescent="0.25">
      <c r="A19" s="1" t="s">
        <v>74</v>
      </c>
      <c r="B19" s="2">
        <v>83416546499</v>
      </c>
      <c r="C19" s="2" t="s">
        <v>4</v>
      </c>
      <c r="D19" s="5">
        <f>14.06+14.06+10.57+28.02+15.74+10.57+10.57+31.27</f>
        <v>134.85999999999999</v>
      </c>
      <c r="E19" s="4" t="s">
        <v>11</v>
      </c>
    </row>
    <row r="20" spans="1:5" x14ac:dyDescent="0.25">
      <c r="A20" s="74" t="s">
        <v>75</v>
      </c>
      <c r="B20" s="67"/>
      <c r="C20" s="68"/>
      <c r="D20" s="6">
        <f>D19</f>
        <v>134.85999999999999</v>
      </c>
      <c r="E20" s="7"/>
    </row>
    <row r="21" spans="1:5" ht="30" customHeight="1" x14ac:dyDescent="0.25">
      <c r="A21" s="1" t="s">
        <v>38</v>
      </c>
      <c r="B21" s="2">
        <v>50730247993</v>
      </c>
      <c r="C21" s="2" t="s">
        <v>12</v>
      </c>
      <c r="D21" s="5">
        <f>10.52+12.63+10.52+10.52+12.63+10.52+10.52+47.35+94.7+31.25+62.5+50+31.25+31.25+31.25+31.25+31.25+43.75+43.75+25+43.75+43.75+43.75</f>
        <v>763.66000000000008</v>
      </c>
      <c r="E21" s="4" t="s">
        <v>11</v>
      </c>
    </row>
    <row r="22" spans="1:5" x14ac:dyDescent="0.25">
      <c r="A22" s="74" t="s">
        <v>39</v>
      </c>
      <c r="B22" s="67"/>
      <c r="C22" s="68"/>
      <c r="D22" s="6">
        <f>D21</f>
        <v>763.66000000000008</v>
      </c>
      <c r="E22" s="7"/>
    </row>
    <row r="23" spans="1:5" ht="30" customHeight="1" x14ac:dyDescent="0.25">
      <c r="A23" s="1" t="s">
        <v>18</v>
      </c>
      <c r="B23" s="2">
        <v>81793146560</v>
      </c>
      <c r="C23" s="2" t="s">
        <v>4</v>
      </c>
      <c r="D23" s="5">
        <f>175.46+9.95+175.73</f>
        <v>361.14</v>
      </c>
      <c r="E23" s="4" t="s">
        <v>9</v>
      </c>
    </row>
    <row r="24" spans="1:5" x14ac:dyDescent="0.25">
      <c r="A24" s="74" t="s">
        <v>40</v>
      </c>
      <c r="B24" s="67"/>
      <c r="C24" s="68"/>
      <c r="D24" s="6">
        <f>D23</f>
        <v>361.14</v>
      </c>
      <c r="E24" s="7"/>
    </row>
    <row r="25" spans="1:5" ht="30" customHeight="1" x14ac:dyDescent="0.25">
      <c r="A25" s="1" t="s">
        <v>41</v>
      </c>
      <c r="B25" s="2">
        <v>68580128211</v>
      </c>
      <c r="C25" s="2" t="s">
        <v>13</v>
      </c>
      <c r="D25" s="5">
        <v>33.18</v>
      </c>
      <c r="E25" s="4" t="s">
        <v>14</v>
      </c>
    </row>
    <row r="26" spans="1:5" x14ac:dyDescent="0.25">
      <c r="A26" s="74" t="s">
        <v>42</v>
      </c>
      <c r="B26" s="67"/>
      <c r="C26" s="68"/>
      <c r="D26" s="6">
        <v>33.18</v>
      </c>
      <c r="E26" s="7"/>
    </row>
    <row r="27" spans="1:5" ht="30" customHeight="1" x14ac:dyDescent="0.25">
      <c r="A27" s="1" t="s">
        <v>19</v>
      </c>
      <c r="B27" s="2">
        <v>92963223473</v>
      </c>
      <c r="C27" s="2" t="s">
        <v>4</v>
      </c>
      <c r="D27" s="5">
        <v>74</v>
      </c>
      <c r="E27" s="4" t="s">
        <v>15</v>
      </c>
    </row>
    <row r="28" spans="1:5" x14ac:dyDescent="0.25">
      <c r="A28" s="74" t="s">
        <v>43</v>
      </c>
      <c r="B28" s="67"/>
      <c r="C28" s="68"/>
      <c r="D28" s="6">
        <v>74</v>
      </c>
      <c r="E28" s="7"/>
    </row>
    <row r="29" spans="1:5" s="12" customFormat="1" ht="30" customHeight="1" x14ac:dyDescent="0.25">
      <c r="A29" s="8" t="s">
        <v>44</v>
      </c>
      <c r="B29" s="9">
        <v>27759560625</v>
      </c>
      <c r="C29" s="9" t="s">
        <v>4</v>
      </c>
      <c r="D29" s="10">
        <v>7.5</v>
      </c>
      <c r="E29" s="11" t="s">
        <v>16</v>
      </c>
    </row>
    <row r="30" spans="1:5" s="12" customFormat="1" ht="30" customHeight="1" x14ac:dyDescent="0.25">
      <c r="A30" s="8" t="s">
        <v>44</v>
      </c>
      <c r="B30" s="9">
        <v>27759560625</v>
      </c>
      <c r="C30" s="9" t="s">
        <v>4</v>
      </c>
      <c r="D30" s="10">
        <v>191.74</v>
      </c>
      <c r="E30" s="11" t="s">
        <v>6</v>
      </c>
    </row>
    <row r="31" spans="1:5" x14ac:dyDescent="0.25">
      <c r="A31" s="74" t="s">
        <v>60</v>
      </c>
      <c r="B31" s="67"/>
      <c r="C31" s="68"/>
      <c r="D31" s="6">
        <f>D29+D30</f>
        <v>199.24</v>
      </c>
      <c r="E31" s="7"/>
    </row>
    <row r="32" spans="1:5" ht="30" customHeight="1" x14ac:dyDescent="0.25">
      <c r="A32" s="1" t="s">
        <v>108</v>
      </c>
      <c r="B32" s="2">
        <v>26853748349</v>
      </c>
      <c r="C32" s="2" t="s">
        <v>4</v>
      </c>
      <c r="D32" s="5">
        <v>32.97</v>
      </c>
      <c r="E32" s="4" t="s">
        <v>132</v>
      </c>
    </row>
    <row r="33" spans="1:5" x14ac:dyDescent="0.25">
      <c r="A33" s="74" t="s">
        <v>109</v>
      </c>
      <c r="B33" s="67"/>
      <c r="C33" s="68"/>
      <c r="D33" s="6">
        <f>D32</f>
        <v>32.97</v>
      </c>
      <c r="E33" s="7"/>
    </row>
    <row r="34" spans="1:5" ht="30" customHeight="1" x14ac:dyDescent="0.25">
      <c r="A34" s="1" t="s">
        <v>110</v>
      </c>
      <c r="B34" s="2">
        <v>75508100288</v>
      </c>
      <c r="C34" s="2" t="s">
        <v>4</v>
      </c>
      <c r="D34" s="5">
        <v>17</v>
      </c>
      <c r="E34" s="61" t="s">
        <v>132</v>
      </c>
    </row>
    <row r="35" spans="1:5" s="12" customFormat="1" ht="15" customHeight="1" x14ac:dyDescent="0.25">
      <c r="A35" s="74" t="s">
        <v>111</v>
      </c>
      <c r="B35" s="80"/>
      <c r="C35" s="81"/>
      <c r="D35" s="6">
        <f>D34</f>
        <v>17</v>
      </c>
      <c r="E35" s="19"/>
    </row>
    <row r="36" spans="1:5" s="12" customFormat="1" ht="30" customHeight="1" x14ac:dyDescent="0.25">
      <c r="A36" s="8" t="s">
        <v>21</v>
      </c>
      <c r="B36" s="9">
        <v>62226620908</v>
      </c>
      <c r="C36" s="9" t="s">
        <v>4</v>
      </c>
      <c r="D36" s="10">
        <f>226.28+127.34+139.67+123.91+189.52+109.05+468+111.12</f>
        <v>1494.8899999999999</v>
      </c>
      <c r="E36" s="11" t="s">
        <v>20</v>
      </c>
    </row>
    <row r="37" spans="1:5" s="12" customFormat="1" ht="30" customHeight="1" x14ac:dyDescent="0.25">
      <c r="A37" s="8" t="s">
        <v>21</v>
      </c>
      <c r="B37" s="9">
        <v>62226620908</v>
      </c>
      <c r="C37" s="9" t="s">
        <v>4</v>
      </c>
      <c r="D37" s="10">
        <f>7.04+76.56+46.63+59.17+2.65+23.42+13.74+8.95+60.53+20.66+135.17+133.05</f>
        <v>587.57000000000016</v>
      </c>
      <c r="E37" s="11" t="s">
        <v>22</v>
      </c>
    </row>
    <row r="38" spans="1:5" x14ac:dyDescent="0.25">
      <c r="A38" s="74" t="s">
        <v>51</v>
      </c>
      <c r="B38" s="80"/>
      <c r="C38" s="81"/>
      <c r="D38" s="6">
        <f>D36+D37</f>
        <v>2082.46</v>
      </c>
      <c r="E38" s="7"/>
    </row>
    <row r="39" spans="1:5" ht="30" customHeight="1" x14ac:dyDescent="0.25">
      <c r="A39" s="1" t="s">
        <v>123</v>
      </c>
      <c r="B39" s="2"/>
      <c r="C39" s="9" t="s">
        <v>4</v>
      </c>
      <c r="D39" s="5">
        <v>1100</v>
      </c>
      <c r="E39" s="4" t="s">
        <v>133</v>
      </c>
    </row>
    <row r="40" spans="1:5" x14ac:dyDescent="0.25">
      <c r="A40" s="74" t="s">
        <v>124</v>
      </c>
      <c r="B40" s="67"/>
      <c r="C40" s="68"/>
      <c r="D40" s="6">
        <v>1100</v>
      </c>
      <c r="E40" s="7"/>
    </row>
    <row r="41" spans="1:5" ht="30" customHeight="1" x14ac:dyDescent="0.25">
      <c r="A41" s="1" t="s">
        <v>24</v>
      </c>
      <c r="B41" s="2">
        <v>71981294715</v>
      </c>
      <c r="C41" s="2" t="s">
        <v>25</v>
      </c>
      <c r="D41" s="5">
        <v>194.38</v>
      </c>
      <c r="E41" s="4" t="s">
        <v>5</v>
      </c>
    </row>
    <row r="42" spans="1:5" x14ac:dyDescent="0.25">
      <c r="A42" s="74" t="s">
        <v>52</v>
      </c>
      <c r="B42" s="67"/>
      <c r="C42" s="68"/>
      <c r="D42" s="6">
        <v>194.38</v>
      </c>
      <c r="E42" s="7"/>
    </row>
    <row r="43" spans="1:5" ht="30" customHeight="1" x14ac:dyDescent="0.25">
      <c r="A43" s="1" t="s">
        <v>125</v>
      </c>
      <c r="B43" s="2">
        <v>12188184888</v>
      </c>
      <c r="C43" s="9" t="s">
        <v>4</v>
      </c>
      <c r="D43" s="5">
        <v>32.99</v>
      </c>
      <c r="E43" s="4" t="s">
        <v>142</v>
      </c>
    </row>
    <row r="44" spans="1:5" x14ac:dyDescent="0.25">
      <c r="A44" s="74" t="s">
        <v>126</v>
      </c>
      <c r="B44" s="67"/>
      <c r="C44" s="68"/>
      <c r="D44" s="6">
        <v>32.99</v>
      </c>
      <c r="E44" s="7"/>
    </row>
    <row r="45" spans="1:5" ht="30" x14ac:dyDescent="0.25">
      <c r="A45" s="1" t="s">
        <v>47</v>
      </c>
      <c r="B45" s="2">
        <v>49241883570</v>
      </c>
      <c r="C45" s="2" t="s">
        <v>10</v>
      </c>
      <c r="D45" s="5">
        <v>405.16</v>
      </c>
      <c r="E45" s="4" t="s">
        <v>71</v>
      </c>
    </row>
    <row r="46" spans="1:5" x14ac:dyDescent="0.25">
      <c r="A46" s="74" t="s">
        <v>53</v>
      </c>
      <c r="B46" s="67"/>
      <c r="C46" s="68"/>
      <c r="D46" s="6">
        <f>D45</f>
        <v>405.16</v>
      </c>
      <c r="E46" s="7"/>
    </row>
    <row r="47" spans="1:5" ht="30" customHeight="1" x14ac:dyDescent="0.25">
      <c r="A47" s="1" t="s">
        <v>144</v>
      </c>
      <c r="B47" s="3" t="s">
        <v>127</v>
      </c>
      <c r="C47" s="2" t="s">
        <v>4</v>
      </c>
      <c r="D47" s="5">
        <v>75</v>
      </c>
      <c r="E47" s="4" t="s">
        <v>139</v>
      </c>
    </row>
    <row r="48" spans="1:5" x14ac:dyDescent="0.25">
      <c r="A48" s="74" t="s">
        <v>145</v>
      </c>
      <c r="B48" s="67"/>
      <c r="C48" s="68"/>
      <c r="D48" s="6">
        <v>75</v>
      </c>
      <c r="E48" s="7"/>
    </row>
    <row r="49" spans="1:5" x14ac:dyDescent="0.25">
      <c r="A49" s="1" t="s">
        <v>94</v>
      </c>
      <c r="B49" s="2">
        <v>68438078505</v>
      </c>
      <c r="C49" s="2" t="s">
        <v>4</v>
      </c>
      <c r="D49" s="5">
        <v>133.5</v>
      </c>
      <c r="E49" s="4" t="s">
        <v>140</v>
      </c>
    </row>
    <row r="50" spans="1:5" x14ac:dyDescent="0.25">
      <c r="A50" s="74" t="s">
        <v>95</v>
      </c>
      <c r="B50" s="67"/>
      <c r="C50" s="68"/>
      <c r="D50" s="6">
        <v>133.5</v>
      </c>
      <c r="E50" s="7"/>
    </row>
    <row r="51" spans="1:5" ht="30" customHeight="1" x14ac:dyDescent="0.25">
      <c r="A51" s="1" t="s">
        <v>96</v>
      </c>
      <c r="B51" s="2">
        <v>93923226222</v>
      </c>
      <c r="C51" s="2" t="s">
        <v>4</v>
      </c>
      <c r="D51" s="5">
        <v>64</v>
      </c>
      <c r="E51" s="4" t="s">
        <v>31</v>
      </c>
    </row>
    <row r="52" spans="1:5" x14ac:dyDescent="0.25">
      <c r="A52" s="74" t="s">
        <v>97</v>
      </c>
      <c r="B52" s="67"/>
      <c r="C52" s="68"/>
      <c r="D52" s="6">
        <v>64</v>
      </c>
      <c r="E52" s="7"/>
    </row>
    <row r="53" spans="1:5" ht="30" customHeight="1" x14ac:dyDescent="0.25">
      <c r="A53" s="1" t="s">
        <v>28</v>
      </c>
      <c r="B53" s="2">
        <v>22361751585</v>
      </c>
      <c r="C53" s="2" t="s">
        <v>4</v>
      </c>
      <c r="D53" s="5">
        <v>44.45</v>
      </c>
      <c r="E53" s="4" t="s">
        <v>5</v>
      </c>
    </row>
    <row r="54" spans="1:5" x14ac:dyDescent="0.25">
      <c r="A54" s="74" t="s">
        <v>55</v>
      </c>
      <c r="B54" s="67"/>
      <c r="C54" s="68"/>
      <c r="D54" s="6">
        <v>44.45</v>
      </c>
      <c r="E54" s="7"/>
    </row>
    <row r="55" spans="1:5" ht="30" x14ac:dyDescent="0.25">
      <c r="A55" s="1" t="s">
        <v>48</v>
      </c>
      <c r="B55" s="2">
        <v>74412164591</v>
      </c>
      <c r="C55" s="2" t="s">
        <v>10</v>
      </c>
      <c r="D55" s="5">
        <v>113.63</v>
      </c>
      <c r="E55" s="4" t="s">
        <v>22</v>
      </c>
    </row>
    <row r="56" spans="1:5" x14ac:dyDescent="0.25">
      <c r="A56" s="74" t="s">
        <v>56</v>
      </c>
      <c r="B56" s="67"/>
      <c r="C56" s="68"/>
      <c r="D56" s="6">
        <f>D55</f>
        <v>113.63</v>
      </c>
      <c r="E56" s="7"/>
    </row>
    <row r="57" spans="1:5" ht="30" customHeight="1" x14ac:dyDescent="0.25">
      <c r="A57" s="1" t="s">
        <v>118</v>
      </c>
      <c r="B57" s="2">
        <v>87301734795</v>
      </c>
      <c r="C57" s="2" t="s">
        <v>4</v>
      </c>
      <c r="D57" s="5">
        <v>32.89</v>
      </c>
      <c r="E57" s="61" t="s">
        <v>142</v>
      </c>
    </row>
    <row r="58" spans="1:5" x14ac:dyDescent="0.25">
      <c r="A58" s="74" t="s">
        <v>119</v>
      </c>
      <c r="B58" s="67"/>
      <c r="C58" s="68"/>
      <c r="D58" s="6">
        <f>D57</f>
        <v>32.89</v>
      </c>
      <c r="E58" s="7"/>
    </row>
    <row r="59" spans="1:5" ht="30" x14ac:dyDescent="0.25">
      <c r="A59" s="1" t="s">
        <v>29</v>
      </c>
      <c r="B59" s="3" t="s">
        <v>30</v>
      </c>
      <c r="C59" s="2" t="s">
        <v>10</v>
      </c>
      <c r="D59" s="5">
        <v>404.16</v>
      </c>
      <c r="E59" s="4" t="s">
        <v>22</v>
      </c>
    </row>
    <row r="60" spans="1:5" x14ac:dyDescent="0.25">
      <c r="A60" s="74" t="s">
        <v>57</v>
      </c>
      <c r="B60" s="67"/>
      <c r="C60" s="68"/>
      <c r="D60" s="6">
        <f>D59</f>
        <v>404.16</v>
      </c>
      <c r="E60" s="7"/>
    </row>
    <row r="61" spans="1:5" ht="30" customHeight="1" x14ac:dyDescent="0.25">
      <c r="A61" s="35" t="s">
        <v>98</v>
      </c>
      <c r="B61" s="26" t="s">
        <v>143</v>
      </c>
      <c r="C61" s="23" t="s">
        <v>4</v>
      </c>
      <c r="D61" s="24">
        <v>79.5</v>
      </c>
      <c r="E61" s="37" t="s">
        <v>141</v>
      </c>
    </row>
    <row r="62" spans="1:5" x14ac:dyDescent="0.25">
      <c r="A62" s="84" t="s">
        <v>99</v>
      </c>
      <c r="B62" s="85"/>
      <c r="C62" s="86"/>
      <c r="D62" s="25">
        <v>79.5</v>
      </c>
      <c r="E62" s="36"/>
    </row>
    <row r="63" spans="1:5" ht="30" customHeight="1" x14ac:dyDescent="0.25">
      <c r="A63" s="1" t="s">
        <v>63</v>
      </c>
      <c r="B63" s="2">
        <v>63073332379</v>
      </c>
      <c r="C63" s="2" t="s">
        <v>4</v>
      </c>
      <c r="D63" s="5">
        <v>848.34</v>
      </c>
      <c r="E63" s="4" t="s">
        <v>6</v>
      </c>
    </row>
    <row r="64" spans="1:5" x14ac:dyDescent="0.25">
      <c r="A64" s="74" t="s">
        <v>64</v>
      </c>
      <c r="B64" s="67"/>
      <c r="C64" s="68"/>
      <c r="D64" s="6">
        <f>D63</f>
        <v>848.34</v>
      </c>
      <c r="E64" s="7"/>
    </row>
    <row r="65" spans="1:7" ht="30" customHeight="1" x14ac:dyDescent="0.25">
      <c r="A65" s="1" t="s">
        <v>100</v>
      </c>
      <c r="B65" s="2">
        <v>81136376163</v>
      </c>
      <c r="C65" s="2" t="s">
        <v>4</v>
      </c>
      <c r="D65" s="5">
        <v>61.65</v>
      </c>
      <c r="E65" s="4" t="s">
        <v>31</v>
      </c>
    </row>
    <row r="66" spans="1:7" x14ac:dyDescent="0.25">
      <c r="A66" s="74" t="s">
        <v>101</v>
      </c>
      <c r="B66" s="67"/>
      <c r="C66" s="68"/>
      <c r="D66" s="6">
        <v>61.65</v>
      </c>
      <c r="E66" s="7"/>
    </row>
    <row r="67" spans="1:7" ht="30" customHeight="1" x14ac:dyDescent="0.25">
      <c r="A67" s="1" t="s">
        <v>102</v>
      </c>
      <c r="B67" s="2">
        <v>59359091589</v>
      </c>
      <c r="C67" s="2" t="s">
        <v>4</v>
      </c>
      <c r="D67" s="5">
        <v>63.5</v>
      </c>
      <c r="E67" s="4" t="s">
        <v>134</v>
      </c>
    </row>
    <row r="68" spans="1:7" x14ac:dyDescent="0.25">
      <c r="A68" s="74" t="s">
        <v>103</v>
      </c>
      <c r="B68" s="67"/>
      <c r="C68" s="68"/>
      <c r="D68" s="6">
        <v>63.5</v>
      </c>
      <c r="E68" s="7"/>
    </row>
    <row r="69" spans="1:7" ht="30" customHeight="1" x14ac:dyDescent="0.25">
      <c r="A69" s="1" t="s">
        <v>116</v>
      </c>
      <c r="B69" s="2"/>
      <c r="C69" s="2" t="s">
        <v>10</v>
      </c>
      <c r="D69" s="5">
        <v>1320</v>
      </c>
      <c r="E69" s="4" t="s">
        <v>141</v>
      </c>
    </row>
    <row r="70" spans="1:7" x14ac:dyDescent="0.25">
      <c r="A70" s="74" t="s">
        <v>117</v>
      </c>
      <c r="B70" s="67"/>
      <c r="C70" s="68"/>
      <c r="D70" s="6">
        <f>D69</f>
        <v>1320</v>
      </c>
      <c r="E70" s="7"/>
    </row>
    <row r="71" spans="1:7" ht="30" customHeight="1" x14ac:dyDescent="0.25">
      <c r="A71" s="1" t="s">
        <v>32</v>
      </c>
      <c r="B71" s="2">
        <v>44138062462</v>
      </c>
      <c r="C71" s="2" t="s">
        <v>23</v>
      </c>
      <c r="D71" s="5">
        <f>757.46+689.97</f>
        <v>1447.43</v>
      </c>
      <c r="E71" s="4" t="s">
        <v>20</v>
      </c>
    </row>
    <row r="72" spans="1:7" x14ac:dyDescent="0.25">
      <c r="A72" s="74" t="s">
        <v>58</v>
      </c>
      <c r="B72" s="67"/>
      <c r="C72" s="68"/>
      <c r="D72" s="6">
        <f>D71</f>
        <v>1447.43</v>
      </c>
      <c r="E72" s="7"/>
    </row>
    <row r="73" spans="1:7" ht="30" customHeight="1" x14ac:dyDescent="0.25">
      <c r="A73" s="1" t="s">
        <v>50</v>
      </c>
      <c r="B73" s="2">
        <v>64546066176</v>
      </c>
      <c r="C73" s="2" t="s">
        <v>4</v>
      </c>
      <c r="D73" s="5">
        <v>146.38</v>
      </c>
      <c r="E73" s="4" t="s">
        <v>22</v>
      </c>
    </row>
    <row r="74" spans="1:7" ht="30" customHeight="1" x14ac:dyDescent="0.25">
      <c r="A74" s="27" t="s">
        <v>50</v>
      </c>
      <c r="B74" s="2">
        <v>64546066176</v>
      </c>
      <c r="C74" s="2" t="s">
        <v>4</v>
      </c>
      <c r="D74" s="5"/>
      <c r="E74" s="29" t="s">
        <v>31</v>
      </c>
    </row>
    <row r="75" spans="1:7" x14ac:dyDescent="0.25">
      <c r="A75" s="82" t="s">
        <v>59</v>
      </c>
      <c r="B75" s="83"/>
      <c r="C75" s="83"/>
      <c r="D75" s="6">
        <f>D73+D74</f>
        <v>146.38</v>
      </c>
      <c r="E75" s="7"/>
    </row>
    <row r="76" spans="1:7" ht="30" customHeight="1" x14ac:dyDescent="0.25">
      <c r="A76" s="20" t="s">
        <v>114</v>
      </c>
      <c r="B76" s="2">
        <v>1669597821</v>
      </c>
      <c r="C76" s="2" t="s">
        <v>4</v>
      </c>
      <c r="D76" s="5">
        <f>3125+3125+3125</f>
        <v>9375</v>
      </c>
      <c r="E76" s="18" t="s">
        <v>135</v>
      </c>
    </row>
    <row r="77" spans="1:7" x14ac:dyDescent="0.25">
      <c r="A77" s="82" t="s">
        <v>115</v>
      </c>
      <c r="B77" s="83"/>
      <c r="C77" s="83"/>
      <c r="D77" s="6">
        <f>D76</f>
        <v>9375</v>
      </c>
      <c r="E77" s="19"/>
    </row>
    <row r="78" spans="1:7" s="43" customFormat="1" ht="30" customHeight="1" x14ac:dyDescent="0.25">
      <c r="A78" s="40" t="s">
        <v>83</v>
      </c>
      <c r="B78" s="26" t="s">
        <v>85</v>
      </c>
      <c r="C78" s="23" t="s">
        <v>4</v>
      </c>
      <c r="D78" s="24">
        <v>38.909999999999997</v>
      </c>
      <c r="E78" s="42" t="s">
        <v>5</v>
      </c>
    </row>
    <row r="79" spans="1:7" s="43" customFormat="1" x14ac:dyDescent="0.25">
      <c r="A79" s="75" t="s">
        <v>84</v>
      </c>
      <c r="B79" s="76"/>
      <c r="C79" s="76"/>
      <c r="D79" s="25">
        <v>38.909999999999997</v>
      </c>
      <c r="E79" s="41"/>
    </row>
    <row r="80" spans="1:7" s="43" customFormat="1" ht="30" customHeight="1" x14ac:dyDescent="0.25">
      <c r="A80" s="42" t="s">
        <v>76</v>
      </c>
      <c r="B80" s="26" t="s">
        <v>78</v>
      </c>
      <c r="C80" s="23" t="s">
        <v>79</v>
      </c>
      <c r="D80" s="24">
        <f>107+983.35+597.84</f>
        <v>1688.19</v>
      </c>
      <c r="E80" s="42" t="s">
        <v>20</v>
      </c>
      <c r="G80" s="44"/>
    </row>
    <row r="81" spans="1:5" s="43" customFormat="1" x14ac:dyDescent="0.25">
      <c r="A81" s="87" t="s">
        <v>77</v>
      </c>
      <c r="B81" s="88"/>
      <c r="C81" s="88"/>
      <c r="D81" s="25">
        <f>D80</f>
        <v>1688.19</v>
      </c>
      <c r="E81" s="41"/>
    </row>
    <row r="82" spans="1:5" ht="30" customHeight="1" x14ac:dyDescent="0.25">
      <c r="A82" s="28" t="s">
        <v>86</v>
      </c>
      <c r="B82" s="23">
        <v>28212527269</v>
      </c>
      <c r="C82" s="23" t="s">
        <v>4</v>
      </c>
      <c r="D82" s="24">
        <v>171.25</v>
      </c>
      <c r="E82" s="31" t="s">
        <v>22</v>
      </c>
    </row>
    <row r="83" spans="1:5" x14ac:dyDescent="0.25">
      <c r="A83" s="75" t="s">
        <v>87</v>
      </c>
      <c r="B83" s="76"/>
      <c r="C83" s="76"/>
      <c r="D83" s="25">
        <v>171.25</v>
      </c>
      <c r="E83" s="30"/>
    </row>
    <row r="84" spans="1:5" ht="30" customHeight="1" x14ac:dyDescent="0.25">
      <c r="A84" s="28" t="s">
        <v>112</v>
      </c>
      <c r="B84" s="26" t="s">
        <v>128</v>
      </c>
      <c r="C84" s="23" t="s">
        <v>4</v>
      </c>
      <c r="D84" s="24">
        <v>15.7</v>
      </c>
      <c r="E84" s="38" t="s">
        <v>134</v>
      </c>
    </row>
    <row r="85" spans="1:5" x14ac:dyDescent="0.25">
      <c r="A85" s="75" t="s">
        <v>113</v>
      </c>
      <c r="B85" s="76"/>
      <c r="C85" s="76"/>
      <c r="D85" s="25">
        <f>D84</f>
        <v>15.7</v>
      </c>
      <c r="E85" s="30"/>
    </row>
    <row r="86" spans="1:5" ht="30" customHeight="1" x14ac:dyDescent="0.25">
      <c r="A86" s="32" t="s">
        <v>80</v>
      </c>
      <c r="B86" s="23">
        <v>52019316496</v>
      </c>
      <c r="C86" s="23" t="s">
        <v>82</v>
      </c>
      <c r="D86" s="24">
        <f>100.59+100.59+102.25+305.19+66.36+108.71+108.71+116.21+96.21</f>
        <v>1104.8200000000002</v>
      </c>
      <c r="E86" s="39" t="s">
        <v>11</v>
      </c>
    </row>
    <row r="87" spans="1:5" x14ac:dyDescent="0.25">
      <c r="A87" s="75" t="s">
        <v>81</v>
      </c>
      <c r="B87" s="76"/>
      <c r="C87" s="76"/>
      <c r="D87" s="25">
        <f>D86</f>
        <v>1104.8200000000002</v>
      </c>
      <c r="E87" s="33"/>
    </row>
    <row r="88" spans="1:5" ht="30" customHeight="1" x14ac:dyDescent="0.25">
      <c r="A88" s="32" t="s">
        <v>27</v>
      </c>
      <c r="B88" s="23">
        <v>58353015102</v>
      </c>
      <c r="C88" s="23" t="s">
        <v>4</v>
      </c>
      <c r="D88" s="24">
        <v>526.19000000000005</v>
      </c>
      <c r="E88" s="34" t="s">
        <v>138</v>
      </c>
    </row>
    <row r="89" spans="1:5" x14ac:dyDescent="0.25">
      <c r="A89" s="75" t="s">
        <v>54</v>
      </c>
      <c r="B89" s="76"/>
      <c r="C89" s="76"/>
      <c r="D89" s="25">
        <v>526.19000000000005</v>
      </c>
      <c r="E89" s="33"/>
    </row>
    <row r="90" spans="1:5" ht="30" customHeight="1" x14ac:dyDescent="0.25">
      <c r="A90" s="53" t="s">
        <v>88</v>
      </c>
      <c r="B90" s="26" t="s">
        <v>90</v>
      </c>
      <c r="C90" s="23" t="s">
        <v>4</v>
      </c>
      <c r="D90" s="24">
        <v>720</v>
      </c>
      <c r="E90" s="52" t="s">
        <v>49</v>
      </c>
    </row>
    <row r="91" spans="1:5" x14ac:dyDescent="0.25">
      <c r="A91" s="75" t="s">
        <v>89</v>
      </c>
      <c r="B91" s="76"/>
      <c r="C91" s="76"/>
      <c r="D91" s="25">
        <f>D90</f>
        <v>720</v>
      </c>
      <c r="E91" s="51"/>
    </row>
    <row r="92" spans="1:5" ht="30" customHeight="1" x14ac:dyDescent="0.25">
      <c r="A92" s="53" t="s">
        <v>104</v>
      </c>
      <c r="B92" s="26" t="s">
        <v>129</v>
      </c>
      <c r="C92" s="23" t="s">
        <v>130</v>
      </c>
      <c r="D92" s="24">
        <v>5568.75</v>
      </c>
      <c r="E92" s="52" t="s">
        <v>137</v>
      </c>
    </row>
    <row r="93" spans="1:5" x14ac:dyDescent="0.25">
      <c r="A93" s="75" t="s">
        <v>105</v>
      </c>
      <c r="B93" s="76"/>
      <c r="C93" s="76"/>
      <c r="D93" s="25">
        <f>D92</f>
        <v>5568.75</v>
      </c>
      <c r="E93" s="51"/>
    </row>
    <row r="94" spans="1:5" ht="30" customHeight="1" x14ac:dyDescent="0.25">
      <c r="A94" s="45" t="s">
        <v>106</v>
      </c>
      <c r="B94" s="23"/>
      <c r="C94" s="23" t="s">
        <v>4</v>
      </c>
      <c r="D94" s="24">
        <v>142.31</v>
      </c>
      <c r="E94" s="48" t="s">
        <v>134</v>
      </c>
    </row>
    <row r="95" spans="1:5" x14ac:dyDescent="0.25">
      <c r="A95" s="46" t="s">
        <v>107</v>
      </c>
      <c r="B95" s="49"/>
      <c r="C95" s="50"/>
      <c r="D95" s="25">
        <v>142.31</v>
      </c>
      <c r="E95" s="47"/>
    </row>
    <row r="96" spans="1:5" ht="30.75" customHeight="1" x14ac:dyDescent="0.25">
      <c r="A96" s="56" t="s">
        <v>121</v>
      </c>
      <c r="B96" s="23">
        <v>78661516143</v>
      </c>
      <c r="C96" s="23" t="s">
        <v>4</v>
      </c>
      <c r="D96" s="24">
        <v>70</v>
      </c>
      <c r="E96" s="59" t="s">
        <v>136</v>
      </c>
    </row>
    <row r="97" spans="1:13" ht="16.5" customHeight="1" x14ac:dyDescent="0.25">
      <c r="A97" s="57" t="s">
        <v>122</v>
      </c>
      <c r="B97" s="49"/>
      <c r="C97" s="50"/>
      <c r="D97" s="25">
        <f>D96</f>
        <v>70</v>
      </c>
      <c r="E97" s="58"/>
    </row>
    <row r="98" spans="1:13" x14ac:dyDescent="0.25">
      <c r="A98" s="77" t="s">
        <v>120</v>
      </c>
      <c r="B98" s="78"/>
      <c r="C98" s="79"/>
      <c r="D98" s="14">
        <f>D10+D12+D14+D16+D18+D20+D22+D24+D26+D28+D31+D33+D35+D38+D40+D42+D44+D46+D48+D50+D52+D54+D56+D58+D60+D62+D64+D66+D68+D70+D72+D75+D77+D79+D81+D83+D85+D87+D89+D91+D93+D95+D97</f>
        <v>32356.999999999996</v>
      </c>
      <c r="E98" s="15"/>
    </row>
    <row r="101" spans="1:13" s="17" customFormat="1" x14ac:dyDescent="0.25">
      <c r="A101" s="22" t="s">
        <v>65</v>
      </c>
      <c r="B101"/>
      <c r="C101"/>
      <c r="D101"/>
      <c r="E101"/>
    </row>
    <row r="102" spans="1:13" x14ac:dyDescent="0.25">
      <c r="A102" s="13" t="s">
        <v>45</v>
      </c>
      <c r="B102" s="66" t="s">
        <v>2</v>
      </c>
      <c r="C102" s="67"/>
      <c r="D102" s="67"/>
      <c r="E102" s="68"/>
    </row>
    <row r="103" spans="1:13" ht="15" customHeight="1" x14ac:dyDescent="0.25">
      <c r="A103" s="5">
        <v>1129.8399999999999</v>
      </c>
      <c r="B103" s="71" t="s">
        <v>16</v>
      </c>
      <c r="C103" s="72"/>
      <c r="D103" s="72"/>
      <c r="E103" s="73"/>
      <c r="I103" s="62"/>
    </row>
    <row r="104" spans="1:13" x14ac:dyDescent="0.25">
      <c r="A104" s="5">
        <v>7392.77</v>
      </c>
      <c r="B104" s="71" t="s">
        <v>67</v>
      </c>
      <c r="C104" s="72"/>
      <c r="D104" s="72"/>
      <c r="E104" s="73"/>
      <c r="I104" s="62"/>
      <c r="M104" s="21"/>
    </row>
    <row r="105" spans="1:13" x14ac:dyDescent="0.25">
      <c r="A105" s="5">
        <v>289784.71000000002</v>
      </c>
      <c r="B105" s="69" t="s">
        <v>46</v>
      </c>
      <c r="C105" s="70"/>
      <c r="D105" s="70"/>
      <c r="E105" s="70"/>
    </row>
    <row r="106" spans="1:13" x14ac:dyDescent="0.25">
      <c r="A106" s="5">
        <v>47814.55</v>
      </c>
      <c r="B106" s="69" t="s">
        <v>61</v>
      </c>
      <c r="C106" s="70"/>
      <c r="D106" s="70"/>
      <c r="E106" s="70"/>
      <c r="I106" s="60"/>
    </row>
    <row r="107" spans="1:13" x14ac:dyDescent="0.25">
      <c r="A107" s="5">
        <v>5989.51</v>
      </c>
      <c r="B107" s="69" t="s">
        <v>35</v>
      </c>
      <c r="C107" s="70"/>
      <c r="D107" s="70"/>
      <c r="E107" s="70"/>
    </row>
    <row r="108" spans="1:13" x14ac:dyDescent="0.25">
      <c r="A108" s="16">
        <f>SUM(A103:A107)</f>
        <v>352111.38</v>
      </c>
      <c r="B108" s="63" t="s">
        <v>120</v>
      </c>
      <c r="C108" s="64"/>
      <c r="D108" s="64"/>
      <c r="E108" s="65"/>
    </row>
    <row r="109" spans="1:13" x14ac:dyDescent="0.25">
      <c r="I109" s="62"/>
    </row>
    <row r="110" spans="1:13" x14ac:dyDescent="0.25">
      <c r="I110" s="60"/>
      <c r="M110" s="60"/>
    </row>
  </sheetData>
  <mergeCells count="49">
    <mergeCell ref="A35:C35"/>
    <mergeCell ref="A56:C56"/>
    <mergeCell ref="A75:C75"/>
    <mergeCell ref="A70:C70"/>
    <mergeCell ref="A68:C68"/>
    <mergeCell ref="A60:C60"/>
    <mergeCell ref="A54:C54"/>
    <mergeCell ref="A40:C40"/>
    <mergeCell ref="A42:C42"/>
    <mergeCell ref="A44:C44"/>
    <mergeCell ref="A38:C38"/>
    <mergeCell ref="A62:C62"/>
    <mergeCell ref="A72:C72"/>
    <mergeCell ref="A58:C58"/>
    <mergeCell ref="A46:C46"/>
    <mergeCell ref="A48:C48"/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33:C33"/>
    <mergeCell ref="A28:C28"/>
    <mergeCell ref="A31:C31"/>
    <mergeCell ref="A50:C50"/>
    <mergeCell ref="A52:C52"/>
    <mergeCell ref="A91:C91"/>
    <mergeCell ref="A93:C93"/>
    <mergeCell ref="A98:C98"/>
    <mergeCell ref="A89:C89"/>
    <mergeCell ref="A66:C66"/>
    <mergeCell ref="A64:C64"/>
    <mergeCell ref="A83:C83"/>
    <mergeCell ref="A85:C85"/>
    <mergeCell ref="A87:C87"/>
    <mergeCell ref="A81:C81"/>
    <mergeCell ref="A79:C79"/>
    <mergeCell ref="A77:C77"/>
    <mergeCell ref="B108:E108"/>
    <mergeCell ref="B102:E102"/>
    <mergeCell ref="B105:E105"/>
    <mergeCell ref="B106:E106"/>
    <mergeCell ref="B107:E107"/>
    <mergeCell ref="B104:E104"/>
    <mergeCell ref="B103:E103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2025-10-21T07:15:55Z</dcterms:modified>
</cp:coreProperties>
</file>