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Zrinka\Documents\IZVJEŠTAJI\IZVJEŠTAJI 2024\01.01.-31.12.2024\IZVRŠENJE FINANCIJSKOG PLANA\"/>
    </mc:Choice>
  </mc:AlternateContent>
  <workbookProtection workbookAlgorithmName="SHA-512" workbookHashValue="CKkXFxzB2FvarNiIHDZDzVBi8iF9UqUPFVx/wV24VY79HoCvt5R3Oe6xKoLfaPTgFh9hur97cnZ5Biwxjk/Qnw==" workbookSaltValue="Vtvo/6YrIXTdtCc5WSywFA==" workbookSpinCount="100000" lockStructure="1"/>
  <bookViews>
    <workbookView xWindow="0" yWindow="0" windowWidth="28800" windowHeight="12330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rashoda'!$A$12:$H$123</definedName>
    <definedName name="_xlnm._FilterDatabase" localSheetId="6" hidden="1">'POSEBNI DIO'!$A$11:$L$573</definedName>
    <definedName name="_xlnm.Print_Titles" localSheetId="1">' Račun prihoda i rashoda'!$9:$9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2" l="1"/>
  <c r="F440" i="10" l="1"/>
  <c r="F442" i="10"/>
  <c r="F444" i="10"/>
  <c r="F443" i="10" s="1"/>
  <c r="F407" i="10"/>
  <c r="F402" i="10"/>
  <c r="F243" i="10"/>
  <c r="F131" i="10"/>
  <c r="F127" i="10" s="1"/>
  <c r="F113" i="10"/>
  <c r="F76" i="10"/>
  <c r="J30" i="1" l="1"/>
  <c r="J14" i="1"/>
  <c r="J13" i="1"/>
  <c r="J10" i="1"/>
  <c r="G19" i="12"/>
  <c r="E19" i="12"/>
  <c r="F55" i="12"/>
  <c r="E55" i="12"/>
  <c r="G97" i="12"/>
  <c r="G96" i="12" s="1"/>
  <c r="I96" i="12" s="1"/>
  <c r="E97" i="12"/>
  <c r="E96" i="12"/>
  <c r="E40" i="12"/>
  <c r="F48" i="14"/>
  <c r="F47" i="14"/>
  <c r="F44" i="14"/>
  <c r="F42" i="14"/>
  <c r="F41" i="14"/>
  <c r="F39" i="14"/>
  <c r="F38" i="14"/>
  <c r="F36" i="14"/>
  <c r="F27" i="14"/>
  <c r="F26" i="14"/>
  <c r="F24" i="14"/>
  <c r="F23" i="14"/>
  <c r="F21" i="14"/>
  <c r="F20" i="14"/>
  <c r="F18" i="14"/>
  <c r="F17" i="14"/>
  <c r="F14" i="14"/>
  <c r="G553" i="10" l="1"/>
  <c r="G466" i="10"/>
  <c r="G465" i="10"/>
  <c r="G464" i="10"/>
  <c r="F454" i="10" l="1"/>
  <c r="F453" i="10" s="1"/>
  <c r="G453" i="10" s="1"/>
  <c r="E452" i="10"/>
  <c r="E451" i="10"/>
  <c r="E311" i="10"/>
  <c r="E251" i="10"/>
  <c r="E250" i="10" s="1"/>
  <c r="E249" i="10" s="1"/>
  <c r="F252" i="10"/>
  <c r="F251" i="10" s="1"/>
  <c r="G251" i="10" s="1"/>
  <c r="F216" i="10"/>
  <c r="F215" i="10" s="1"/>
  <c r="G215" i="10" s="1"/>
  <c r="E214" i="10"/>
  <c r="E213" i="10" s="1"/>
  <c r="E70" i="10"/>
  <c r="F109" i="12" l="1"/>
  <c r="F38" i="12"/>
  <c r="F12" i="12"/>
  <c r="F43" i="12" s="1"/>
  <c r="F11" i="12"/>
  <c r="C46" i="14"/>
  <c r="C43" i="14"/>
  <c r="C40" i="14"/>
  <c r="C37" i="14"/>
  <c r="C35" i="14"/>
  <c r="C25" i="14"/>
  <c r="C22" i="14"/>
  <c r="C19" i="14"/>
  <c r="C16" i="14"/>
  <c r="C13" i="14"/>
  <c r="C12" i="14"/>
  <c r="C11" i="11"/>
  <c r="F54" i="12" l="1"/>
  <c r="C34" i="14"/>
  <c r="C11" i="14"/>
  <c r="D12" i="14"/>
  <c r="F12" i="14" s="1"/>
  <c r="B12" i="14"/>
  <c r="I30" i="1" l="1"/>
  <c r="I23" i="1"/>
  <c r="I14" i="1"/>
  <c r="I13" i="1"/>
  <c r="I10" i="1"/>
  <c r="E48" i="14" l="1"/>
  <c r="E47" i="14"/>
  <c r="E45" i="14"/>
  <c r="E44" i="14"/>
  <c r="E42" i="14"/>
  <c r="E41" i="14"/>
  <c r="E39" i="14"/>
  <c r="E38" i="14"/>
  <c r="E36" i="14"/>
  <c r="E27" i="14"/>
  <c r="E26" i="14"/>
  <c r="E24" i="14"/>
  <c r="E23" i="14"/>
  <c r="E21" i="14"/>
  <c r="E20" i="14"/>
  <c r="E18" i="14"/>
  <c r="E17" i="14"/>
  <c r="E14" i="14"/>
  <c r="E12" i="14"/>
  <c r="B13" i="14"/>
  <c r="D13" i="14"/>
  <c r="F13" i="14" s="1"/>
  <c r="E13" i="14" l="1"/>
  <c r="F309" i="10"/>
  <c r="F305" i="10"/>
  <c r="F286" i="10"/>
  <c r="F304" i="10" l="1"/>
  <c r="G304" i="10" s="1"/>
  <c r="F566" i="10" l="1"/>
  <c r="F565" i="10" s="1"/>
  <c r="F563" i="10"/>
  <c r="F561" i="10"/>
  <c r="F559" i="10"/>
  <c r="E557" i="10"/>
  <c r="E556" i="10" s="1"/>
  <c r="F558" i="10" l="1"/>
  <c r="E337" i="10"/>
  <c r="E336" i="10" s="1"/>
  <c r="F339" i="10"/>
  <c r="F338" i="10" s="1"/>
  <c r="F313" i="10"/>
  <c r="F312" i="10" s="1"/>
  <c r="F94" i="10"/>
  <c r="F93" i="10" s="1"/>
  <c r="G93" i="10" s="1"/>
  <c r="E92" i="10"/>
  <c r="E91" i="10" s="1"/>
  <c r="E90" i="10" s="1"/>
  <c r="E86" i="10"/>
  <c r="F557" i="10" l="1"/>
  <c r="F92" i="10"/>
  <c r="G92" i="10" s="1"/>
  <c r="F311" i="10"/>
  <c r="F337" i="10"/>
  <c r="F178" i="10"/>
  <c r="F177" i="10" s="1"/>
  <c r="G177" i="10" s="1"/>
  <c r="E176" i="10"/>
  <c r="E175" i="10" s="1"/>
  <c r="E174" i="10" s="1"/>
  <c r="F336" i="10" l="1"/>
  <c r="F176" i="10"/>
  <c r="G176" i="10" s="1"/>
  <c r="F91" i="10"/>
  <c r="G91" i="10" s="1"/>
  <c r="F556" i="10"/>
  <c r="D22" i="14"/>
  <c r="F22" i="14" s="1"/>
  <c r="B22" i="14"/>
  <c r="E22" i="14" s="1"/>
  <c r="D19" i="14"/>
  <c r="F19" i="14" s="1"/>
  <c r="D25" i="14"/>
  <c r="F25" i="14" s="1"/>
  <c r="B25" i="14"/>
  <c r="B19" i="14"/>
  <c r="D16" i="14"/>
  <c r="B16" i="14"/>
  <c r="E19" i="14" l="1"/>
  <c r="D11" i="14"/>
  <c r="F11" i="14" s="1"/>
  <c r="F16" i="14"/>
  <c r="E25" i="14"/>
  <c r="E16" i="14"/>
  <c r="B11" i="14"/>
  <c r="F175" i="10"/>
  <c r="G175" i="10" s="1"/>
  <c r="F90" i="10"/>
  <c r="G90" i="10" s="1"/>
  <c r="G105" i="12"/>
  <c r="E105" i="12"/>
  <c r="F152" i="10"/>
  <c r="F151" i="10" s="1"/>
  <c r="G151" i="10" s="1"/>
  <c r="E150" i="10"/>
  <c r="E149" i="10" s="1"/>
  <c r="E148" i="10" s="1"/>
  <c r="E11" i="14" l="1"/>
  <c r="F174" i="10"/>
  <c r="G174" i="10" s="1"/>
  <c r="F150" i="10"/>
  <c r="G150" i="10" s="1"/>
  <c r="F413" i="10"/>
  <c r="F412" i="10" s="1"/>
  <c r="E411" i="10"/>
  <c r="E410" i="10" s="1"/>
  <c r="F572" i="10"/>
  <c r="F571" i="10" s="1"/>
  <c r="G571" i="10" s="1"/>
  <c r="E570" i="10"/>
  <c r="E569" i="10" s="1"/>
  <c r="E568" i="10" s="1"/>
  <c r="F432" i="10"/>
  <c r="F411" i="10" l="1"/>
  <c r="G412" i="10"/>
  <c r="F570" i="10"/>
  <c r="G570" i="10" s="1"/>
  <c r="F149" i="10"/>
  <c r="G149" i="10" s="1"/>
  <c r="F38" i="1"/>
  <c r="F41" i="1" s="1"/>
  <c r="D46" i="14"/>
  <c r="F46" i="14" s="1"/>
  <c r="D43" i="14"/>
  <c r="F43" i="14" s="1"/>
  <c r="D40" i="14"/>
  <c r="F40" i="14" s="1"/>
  <c r="D37" i="14"/>
  <c r="F37" i="14" s="1"/>
  <c r="D35" i="14"/>
  <c r="F35" i="14" s="1"/>
  <c r="B35" i="14"/>
  <c r="E35" i="14" s="1"/>
  <c r="B37" i="14"/>
  <c r="B40" i="14"/>
  <c r="B43" i="14"/>
  <c r="B46" i="14"/>
  <c r="E40" i="14" l="1"/>
  <c r="E37" i="14"/>
  <c r="F410" i="10"/>
  <c r="G410" i="10" s="1"/>
  <c r="G411" i="10"/>
  <c r="E46" i="14"/>
  <c r="E43" i="14"/>
  <c r="F148" i="10"/>
  <c r="G148" i="10" s="1"/>
  <c r="F569" i="10"/>
  <c r="G569" i="10" s="1"/>
  <c r="D34" i="14"/>
  <c r="F34" i="14" s="1"/>
  <c r="B34" i="14"/>
  <c r="G14" i="12"/>
  <c r="E14" i="12"/>
  <c r="E34" i="14" l="1"/>
  <c r="F568" i="10"/>
  <c r="G568" i="10" s="1"/>
  <c r="F554" i="10"/>
  <c r="F553" i="10" s="1"/>
  <c r="F551" i="10"/>
  <c r="F549" i="10"/>
  <c r="F547" i="10"/>
  <c r="F546" i="10" l="1"/>
  <c r="G546" i="10" s="1"/>
  <c r="E545" i="10"/>
  <c r="E544" i="10" s="1"/>
  <c r="E543" i="10" s="1"/>
  <c r="F476" i="10"/>
  <c r="F482" i="10"/>
  <c r="F481" i="10" s="1"/>
  <c r="F480" i="10" s="1"/>
  <c r="E481" i="10"/>
  <c r="E480" i="10" s="1"/>
  <c r="F478" i="10"/>
  <c r="F471" i="10"/>
  <c r="F470" i="10" s="1"/>
  <c r="F469" i="10" s="1"/>
  <c r="E470" i="10"/>
  <c r="E469" i="10" s="1"/>
  <c r="F447" i="10"/>
  <c r="F406" i="10"/>
  <c r="E405" i="10"/>
  <c r="F395" i="10"/>
  <c r="F383" i="10"/>
  <c r="F381" i="10"/>
  <c r="F379" i="10"/>
  <c r="F328" i="10"/>
  <c r="F327" i="10" s="1"/>
  <c r="F326" i="10" s="1"/>
  <c r="E327" i="10"/>
  <c r="E326" i="10" s="1"/>
  <c r="F318" i="10"/>
  <c r="F405" i="10" l="1"/>
  <c r="G405" i="10" s="1"/>
  <c r="G406" i="10"/>
  <c r="F545" i="10"/>
  <c r="G545" i="10" s="1"/>
  <c r="F475" i="10"/>
  <c r="F378" i="10"/>
  <c r="G378" i="10" s="1"/>
  <c r="E474" i="10"/>
  <c r="E473" i="10" s="1"/>
  <c r="E377" i="10"/>
  <c r="E376" i="10" s="1"/>
  <c r="F238" i="10"/>
  <c r="F237" i="10" s="1"/>
  <c r="E237" i="10"/>
  <c r="F165" i="10"/>
  <c r="F377" i="10" l="1"/>
  <c r="G377" i="10" s="1"/>
  <c r="F474" i="10"/>
  <c r="F544" i="10"/>
  <c r="G544" i="10" s="1"/>
  <c r="E539" i="10"/>
  <c r="E535" i="10"/>
  <c r="E518" i="10"/>
  <c r="E517" i="10" s="1"/>
  <c r="E513" i="10"/>
  <c r="E512" i="10" s="1"/>
  <c r="E507" i="10"/>
  <c r="E506" i="10" s="1"/>
  <c r="E502" i="10"/>
  <c r="E501" i="10" s="1"/>
  <c r="E498" i="10"/>
  <c r="E497" i="10" s="1"/>
  <c r="E496" i="10" s="1"/>
  <c r="E465" i="10"/>
  <c r="E437" i="10"/>
  <c r="E416" i="10"/>
  <c r="E415" i="10" s="1"/>
  <c r="E387" i="10"/>
  <c r="E386" i="10" s="1"/>
  <c r="E385" i="10" s="1"/>
  <c r="E372" i="10"/>
  <c r="E352" i="10"/>
  <c r="E331" i="10"/>
  <c r="E330" i="10" s="1"/>
  <c r="E303" i="10"/>
  <c r="E302" i="10" s="1"/>
  <c r="E220" i="10"/>
  <c r="E219" i="10" s="1"/>
  <c r="E218" i="10" s="1"/>
  <c r="E199" i="10"/>
  <c r="E198" i="10" s="1"/>
  <c r="E197" i="10" s="1"/>
  <c r="E170" i="10"/>
  <c r="E169" i="10" s="1"/>
  <c r="E168" i="10" s="1"/>
  <c r="E163" i="10"/>
  <c r="E162" i="10" s="1"/>
  <c r="E161" i="10" s="1"/>
  <c r="E156" i="10"/>
  <c r="E155" i="10" s="1"/>
  <c r="E154" i="10" s="1"/>
  <c r="E147" i="10" s="1"/>
  <c r="E143" i="10"/>
  <c r="E142" i="10" s="1"/>
  <c r="E141" i="10" s="1"/>
  <c r="E140" i="10" s="1"/>
  <c r="E136" i="10"/>
  <c r="E135" i="10" s="1"/>
  <c r="E134" i="10" s="1"/>
  <c r="E133" i="10" s="1"/>
  <c r="E98" i="10"/>
  <c r="E97" i="10" s="1"/>
  <c r="E96" i="10" s="1"/>
  <c r="E85" i="10"/>
  <c r="E84" i="10" s="1"/>
  <c r="E80" i="10"/>
  <c r="E79" i="10" s="1"/>
  <c r="E78" i="10" s="1"/>
  <c r="E69" i="10"/>
  <c r="E68" i="10" s="1"/>
  <c r="E52" i="10"/>
  <c r="E51" i="10" s="1"/>
  <c r="E50" i="10" s="1"/>
  <c r="E122" i="12"/>
  <c r="E121" i="12" s="1"/>
  <c r="E119" i="12"/>
  <c r="E113" i="12"/>
  <c r="E111" i="12"/>
  <c r="E107" i="12"/>
  <c r="E104" i="12" s="1"/>
  <c r="E100" i="12"/>
  <c r="E99" i="12" s="1"/>
  <c r="E93" i="12"/>
  <c r="E92" i="12" s="1"/>
  <c r="E84" i="12"/>
  <c r="E76" i="12"/>
  <c r="E69" i="12"/>
  <c r="E64" i="12"/>
  <c r="E61" i="12"/>
  <c r="E59" i="12"/>
  <c r="E57" i="12"/>
  <c r="E39" i="12"/>
  <c r="E35" i="12"/>
  <c r="E34" i="12" s="1"/>
  <c r="E31" i="12"/>
  <c r="E28" i="12"/>
  <c r="E25" i="12"/>
  <c r="E24" i="12" s="1"/>
  <c r="E22" i="12"/>
  <c r="E21" i="12" s="1"/>
  <c r="E16" i="12"/>
  <c r="E13" i="12" s="1"/>
  <c r="E38" i="12" l="1"/>
  <c r="F543" i="10"/>
  <c r="G543" i="10" s="1"/>
  <c r="F473" i="10"/>
  <c r="F376" i="10"/>
  <c r="G376" i="10" s="1"/>
  <c r="E160" i="10"/>
  <c r="E486" i="10"/>
  <c r="E485" i="10" s="1"/>
  <c r="E484" i="10" s="1"/>
  <c r="E63" i="12"/>
  <c r="E393" i="10"/>
  <c r="E392" i="10" s="1"/>
  <c r="E119" i="10"/>
  <c r="E118" i="10" s="1"/>
  <c r="E117" i="10" s="1"/>
  <c r="E464" i="10"/>
  <c r="E463" i="10" s="1"/>
  <c r="E442" i="10"/>
  <c r="E441" i="10" s="1"/>
  <c r="E440" i="10" s="1"/>
  <c r="E316" i="10"/>
  <c r="E59" i="10"/>
  <c r="E58" i="10" s="1"/>
  <c r="E57" i="10" s="1"/>
  <c r="E357" i="10"/>
  <c r="E356" i="10" s="1"/>
  <c r="E183" i="10"/>
  <c r="E182" i="10" s="1"/>
  <c r="E342" i="10"/>
  <c r="E341" i="10" s="1"/>
  <c r="E43" i="10"/>
  <c r="E42" i="10" s="1"/>
  <c r="E41" i="10" s="1"/>
  <c r="E524" i="10"/>
  <c r="E523" i="10" s="1"/>
  <c r="E522" i="10" s="1"/>
  <c r="E457" i="10"/>
  <c r="E456" i="10" s="1"/>
  <c r="E295" i="10"/>
  <c r="E294" i="10" s="1"/>
  <c r="E293" i="10" s="1"/>
  <c r="E241" i="10"/>
  <c r="E240" i="10" s="1"/>
  <c r="E511" i="10"/>
  <c r="E104" i="10"/>
  <c r="E103" i="10" s="1"/>
  <c r="E102" i="10" s="1"/>
  <c r="E256" i="10"/>
  <c r="E255" i="10" s="1"/>
  <c r="E11" i="10"/>
  <c r="E10" i="10" s="1"/>
  <c r="E9" i="10" s="1"/>
  <c r="E534" i="10"/>
  <c r="E533" i="10" s="1"/>
  <c r="E203" i="10"/>
  <c r="E202" i="10" s="1"/>
  <c r="E224" i="10"/>
  <c r="E284" i="10"/>
  <c r="E283" i="10" s="1"/>
  <c r="E282" i="10" s="1"/>
  <c r="E110" i="12"/>
  <c r="E56" i="12"/>
  <c r="E27" i="12"/>
  <c r="G38" i="1"/>
  <c r="G41" i="1" s="1"/>
  <c r="H41" i="1" s="1"/>
  <c r="H23" i="1"/>
  <c r="G23" i="1"/>
  <c r="F23" i="1"/>
  <c r="I38" i="1" l="1"/>
  <c r="I41" i="1" s="1"/>
  <c r="E12" i="12"/>
  <c r="E109" i="12"/>
  <c r="E335" i="10"/>
  <c r="E56" i="10"/>
  <c r="E223" i="10"/>
  <c r="E181" i="10" s="1"/>
  <c r="E421" i="10"/>
  <c r="E420" i="10" s="1"/>
  <c r="E391" i="10" s="1"/>
  <c r="E8" i="10"/>
  <c r="E265" i="10"/>
  <c r="E264" i="10" s="1"/>
  <c r="E254" i="10" s="1"/>
  <c r="E315" i="10"/>
  <c r="E301" i="10" s="1"/>
  <c r="E11" i="12" l="1"/>
  <c r="E43" i="12"/>
  <c r="E54" i="12"/>
  <c r="E180" i="10"/>
  <c r="E7" i="10" s="1"/>
  <c r="F158" i="10"/>
  <c r="F157" i="10" s="1"/>
  <c r="F156" i="10" l="1"/>
  <c r="G12" i="1"/>
  <c r="F155" i="10" l="1"/>
  <c r="F537" i="10"/>
  <c r="F536" i="10" s="1"/>
  <c r="G536" i="10" s="1"/>
  <c r="F541" i="10"/>
  <c r="F540" i="10" s="1"/>
  <c r="G540" i="10" s="1"/>
  <c r="F128" i="10"/>
  <c r="G127" i="10" s="1"/>
  <c r="F125" i="10"/>
  <c r="F123" i="10"/>
  <c r="F121" i="10"/>
  <c r="F271" i="10"/>
  <c r="F539" i="10" l="1"/>
  <c r="G539" i="10" s="1"/>
  <c r="F535" i="10"/>
  <c r="G535" i="10" s="1"/>
  <c r="F154" i="10"/>
  <c r="F120" i="10"/>
  <c r="G120" i="10" s="1"/>
  <c r="F534" i="10" l="1"/>
  <c r="G534" i="10" s="1"/>
  <c r="F533" i="10"/>
  <c r="G533" i="10" s="1"/>
  <c r="F119" i="10"/>
  <c r="G119" i="10" s="1"/>
  <c r="F147" i="10"/>
  <c r="G147" i="10" s="1"/>
  <c r="B13" i="11"/>
  <c r="B12" i="11" s="1"/>
  <c r="D13" i="11"/>
  <c r="D12" i="11" s="1"/>
  <c r="F12" i="11" s="1"/>
  <c r="B16" i="11"/>
  <c r="D16" i="11"/>
  <c r="B18" i="11"/>
  <c r="D18" i="11"/>
  <c r="B20" i="11"/>
  <c r="D20" i="11"/>
  <c r="B22" i="11"/>
  <c r="D22" i="11"/>
  <c r="E12" i="11" l="1"/>
  <c r="F118" i="10"/>
  <c r="G118" i="10" s="1"/>
  <c r="D15" i="11"/>
  <c r="F15" i="11" s="1"/>
  <c r="B15" i="11"/>
  <c r="G16" i="12"/>
  <c r="I13" i="12" s="1"/>
  <c r="G22" i="12"/>
  <c r="G21" i="12" s="1"/>
  <c r="I21" i="12" s="1"/>
  <c r="G25" i="12"/>
  <c r="G24" i="12" s="1"/>
  <c r="I24" i="12" s="1"/>
  <c r="G28" i="12"/>
  <c r="G31" i="12"/>
  <c r="G35" i="12"/>
  <c r="G34" i="12" s="1"/>
  <c r="I34" i="12" s="1"/>
  <c r="G40" i="12"/>
  <c r="G57" i="12"/>
  <c r="G59" i="12"/>
  <c r="G61" i="12"/>
  <c r="G64" i="12"/>
  <c r="G69" i="12"/>
  <c r="G76" i="12"/>
  <c r="G84" i="12"/>
  <c r="G93" i="12"/>
  <c r="G92" i="12" s="1"/>
  <c r="I92" i="12" s="1"/>
  <c r="G100" i="12"/>
  <c r="G99" i="12" s="1"/>
  <c r="I99" i="12" s="1"/>
  <c r="G107" i="12"/>
  <c r="G104" i="12" s="1"/>
  <c r="I104" i="12" s="1"/>
  <c r="G111" i="12"/>
  <c r="G113" i="12"/>
  <c r="G119" i="12"/>
  <c r="G122" i="12"/>
  <c r="G121" i="12" s="1"/>
  <c r="H24" i="12" l="1"/>
  <c r="H21" i="12"/>
  <c r="H99" i="12"/>
  <c r="H13" i="12"/>
  <c r="H92" i="12"/>
  <c r="H34" i="12"/>
  <c r="H121" i="12"/>
  <c r="D11" i="11"/>
  <c r="F11" i="11" s="1"/>
  <c r="F117" i="10"/>
  <c r="G117" i="10" s="1"/>
  <c r="E15" i="11"/>
  <c r="B11" i="11"/>
  <c r="G39" i="12"/>
  <c r="I39" i="12" s="1"/>
  <c r="G27" i="12"/>
  <c r="I27" i="12" s="1"/>
  <c r="G110" i="12"/>
  <c r="I110" i="12" s="1"/>
  <c r="G63" i="12"/>
  <c r="I63" i="12" s="1"/>
  <c r="G56" i="12"/>
  <c r="G55" i="12" l="1"/>
  <c r="I55" i="12" s="1"/>
  <c r="I56" i="12"/>
  <c r="E11" i="11"/>
  <c r="H56" i="12"/>
  <c r="H39" i="12"/>
  <c r="H63" i="12"/>
  <c r="G109" i="12"/>
  <c r="I109" i="12" s="1"/>
  <c r="H110" i="12"/>
  <c r="G12" i="12"/>
  <c r="I12" i="12" s="1"/>
  <c r="H27" i="12"/>
  <c r="G38" i="12"/>
  <c r="I38" i="12" s="1"/>
  <c r="G54" i="12" l="1"/>
  <c r="I54" i="12" s="1"/>
  <c r="H55" i="12"/>
  <c r="H38" i="12"/>
  <c r="H109" i="12"/>
  <c r="G11" i="12"/>
  <c r="I11" i="12" s="1"/>
  <c r="H12" i="12"/>
  <c r="G43" i="12"/>
  <c r="I43" i="12" l="1"/>
  <c r="H43" i="12"/>
  <c r="H11" i="12"/>
  <c r="H54" i="12"/>
  <c r="F13" i="10"/>
  <c r="F17" i="10"/>
  <c r="F22" i="10"/>
  <c r="F29" i="10"/>
  <c r="F36" i="10"/>
  <c r="F35" i="10" s="1"/>
  <c r="G35" i="10" s="1"/>
  <c r="F39" i="10"/>
  <c r="F38" i="10" s="1"/>
  <c r="G38" i="10" s="1"/>
  <c r="F45" i="10"/>
  <c r="F47" i="10"/>
  <c r="F54" i="10"/>
  <c r="F53" i="10" s="1"/>
  <c r="G53" i="10" s="1"/>
  <c r="F61" i="10"/>
  <c r="F64" i="10"/>
  <c r="F66" i="10"/>
  <c r="F72" i="10"/>
  <c r="F71" i="10" s="1"/>
  <c r="G71" i="10" s="1"/>
  <c r="F82" i="10"/>
  <c r="F81" i="10" s="1"/>
  <c r="F88" i="10"/>
  <c r="F87" i="10" s="1"/>
  <c r="G87" i="10" s="1"/>
  <c r="F100" i="10"/>
  <c r="F99" i="10" s="1"/>
  <c r="G99" i="10" s="1"/>
  <c r="F106" i="10"/>
  <c r="F108" i="10"/>
  <c r="F110" i="10"/>
  <c r="F112" i="10"/>
  <c r="G112" i="10" s="1"/>
  <c r="F138" i="10"/>
  <c r="F137" i="10" s="1"/>
  <c r="G137" i="10" s="1"/>
  <c r="F145" i="10"/>
  <c r="F144" i="10" s="1"/>
  <c r="G144" i="10" s="1"/>
  <c r="F164" i="10"/>
  <c r="G164" i="10" s="1"/>
  <c r="F172" i="10"/>
  <c r="F171" i="10" s="1"/>
  <c r="F185" i="10"/>
  <c r="F187" i="10"/>
  <c r="F190" i="10"/>
  <c r="F194" i="10"/>
  <c r="F200" i="10"/>
  <c r="F199" i="10" s="1"/>
  <c r="F205" i="10"/>
  <c r="F207" i="10"/>
  <c r="F210" i="10"/>
  <c r="F221" i="10"/>
  <c r="F220" i="10" s="1"/>
  <c r="F219" i="10" s="1"/>
  <c r="F218" i="10" s="1"/>
  <c r="F226" i="10"/>
  <c r="F225" i="10" s="1"/>
  <c r="G225" i="10" s="1"/>
  <c r="F229" i="10"/>
  <c r="F231" i="10"/>
  <c r="F235" i="10"/>
  <c r="F247" i="10"/>
  <c r="F258" i="10"/>
  <c r="F260" i="10"/>
  <c r="F262" i="10"/>
  <c r="F267" i="10"/>
  <c r="F269" i="10"/>
  <c r="F274" i="10"/>
  <c r="F276" i="10"/>
  <c r="F280" i="10"/>
  <c r="F279" i="10" s="1"/>
  <c r="G279" i="10" s="1"/>
  <c r="F289" i="10"/>
  <c r="F291" i="10"/>
  <c r="F297" i="10"/>
  <c r="F299" i="10"/>
  <c r="F303" i="10"/>
  <c r="G303" i="10" s="1"/>
  <c r="F320" i="10"/>
  <c r="F324" i="10"/>
  <c r="F333" i="10"/>
  <c r="F332" i="10" s="1"/>
  <c r="G332" i="10" s="1"/>
  <c r="F344" i="10"/>
  <c r="F346" i="10"/>
  <c r="F350" i="10"/>
  <c r="F354" i="10"/>
  <c r="F353" i="10" s="1"/>
  <c r="G353" i="10" s="1"/>
  <c r="F359" i="10"/>
  <c r="F358" i="10" s="1"/>
  <c r="G358" i="10" s="1"/>
  <c r="F362" i="10"/>
  <c r="F365" i="10"/>
  <c r="F367" i="10"/>
  <c r="F370" i="10"/>
  <c r="F374" i="10"/>
  <c r="F373" i="10" s="1"/>
  <c r="G373" i="10" s="1"/>
  <c r="F389" i="10"/>
  <c r="F388" i="10" s="1"/>
  <c r="F397" i="10"/>
  <c r="F418" i="10"/>
  <c r="F417" i="10" s="1"/>
  <c r="F416" i="10" s="1"/>
  <c r="F415" i="10" s="1"/>
  <c r="F423" i="10"/>
  <c r="F425" i="10"/>
  <c r="F427" i="10"/>
  <c r="F430" i="10"/>
  <c r="F434" i="10"/>
  <c r="F438" i="10"/>
  <c r="F437" i="10" s="1"/>
  <c r="F449" i="10"/>
  <c r="F459" i="10"/>
  <c r="F461" i="10"/>
  <c r="F467" i="10"/>
  <c r="F466" i="10" s="1"/>
  <c r="F488" i="10"/>
  <c r="F494" i="10"/>
  <c r="F499" i="10"/>
  <c r="F498" i="10" s="1"/>
  <c r="F497" i="10" s="1"/>
  <c r="F496" i="10" s="1"/>
  <c r="F504" i="10"/>
  <c r="F503" i="10" s="1"/>
  <c r="G503" i="10" s="1"/>
  <c r="F509" i="10"/>
  <c r="F508" i="10" s="1"/>
  <c r="G508" i="10" s="1"/>
  <c r="F515" i="10"/>
  <c r="F514" i="10" s="1"/>
  <c r="G514" i="10" s="1"/>
  <c r="F520" i="10"/>
  <c r="F519" i="10" s="1"/>
  <c r="G519" i="10" s="1"/>
  <c r="F526" i="10"/>
  <c r="F528" i="10"/>
  <c r="F531" i="10"/>
  <c r="F530" i="10" s="1"/>
  <c r="G530" i="10" s="1"/>
  <c r="F198" i="10" l="1"/>
  <c r="F170" i="10"/>
  <c r="F98" i="10"/>
  <c r="G98" i="10" s="1"/>
  <c r="F163" i="10"/>
  <c r="G163" i="10" s="1"/>
  <c r="F86" i="10"/>
  <c r="G86" i="10" s="1"/>
  <c r="F518" i="10"/>
  <c r="G518" i="10" s="1"/>
  <c r="F143" i="10"/>
  <c r="G143" i="10" s="1"/>
  <c r="F80" i="10"/>
  <c r="F513" i="10"/>
  <c r="G513" i="10" s="1"/>
  <c r="F136" i="10"/>
  <c r="G136" i="10" s="1"/>
  <c r="F331" i="10"/>
  <c r="G331" i="10" s="1"/>
  <c r="F302" i="10"/>
  <c r="G302" i="10" s="1"/>
  <c r="F352" i="10"/>
  <c r="G352" i="10" s="1"/>
  <c r="F507" i="10"/>
  <c r="G507" i="10" s="1"/>
  <c r="F387" i="10"/>
  <c r="F465" i="10"/>
  <c r="F502" i="10"/>
  <c r="G502" i="10" s="1"/>
  <c r="F372" i="10"/>
  <c r="G372" i="10" s="1"/>
  <c r="F52" i="10"/>
  <c r="G52" i="10" s="1"/>
  <c r="F429" i="10"/>
  <c r="G429" i="10" s="1"/>
  <c r="F317" i="10"/>
  <c r="F394" i="10"/>
  <c r="G394" i="10" s="1"/>
  <c r="F446" i="10"/>
  <c r="F343" i="10"/>
  <c r="G343" i="10" s="1"/>
  <c r="F266" i="10"/>
  <c r="G266" i="10" s="1"/>
  <c r="F296" i="10"/>
  <c r="G296" i="10" s="1"/>
  <c r="F458" i="10"/>
  <c r="G458" i="10" s="1"/>
  <c r="F44" i="10"/>
  <c r="G44" i="10" s="1"/>
  <c r="F242" i="10"/>
  <c r="G242" i="10" s="1"/>
  <c r="F184" i="10"/>
  <c r="G184" i="10" s="1"/>
  <c r="F487" i="10"/>
  <c r="G487" i="10" s="1"/>
  <c r="F60" i="10"/>
  <c r="G60" i="10" s="1"/>
  <c r="F285" i="10"/>
  <c r="G285" i="10" s="1"/>
  <c r="F525" i="10"/>
  <c r="G525" i="10" s="1"/>
  <c r="F422" i="10"/>
  <c r="G422" i="10" s="1"/>
  <c r="F228" i="10"/>
  <c r="G228" i="10" s="1"/>
  <c r="F361" i="10"/>
  <c r="G361" i="10" s="1"/>
  <c r="F257" i="10"/>
  <c r="G257" i="10" s="1"/>
  <c r="F204" i="10"/>
  <c r="G204" i="10" s="1"/>
  <c r="F273" i="10"/>
  <c r="G273" i="10" s="1"/>
  <c r="F12" i="10"/>
  <c r="G12" i="10" s="1"/>
  <c r="F105" i="10"/>
  <c r="G105" i="10" s="1"/>
  <c r="G446" i="10" l="1"/>
  <c r="F197" i="10"/>
  <c r="F104" i="10"/>
  <c r="G104" i="10" s="1"/>
  <c r="F295" i="10"/>
  <c r="G295" i="10" s="1"/>
  <c r="F284" i="10"/>
  <c r="G284" i="10" s="1"/>
  <c r="F59" i="10"/>
  <c r="G59" i="10" s="1"/>
  <c r="F85" i="10"/>
  <c r="G85" i="10" s="1"/>
  <c r="F486" i="10"/>
  <c r="G486" i="10" s="1"/>
  <c r="F51" i="10"/>
  <c r="G51" i="10" s="1"/>
  <c r="F386" i="10"/>
  <c r="F330" i="10"/>
  <c r="G330" i="10" s="1"/>
  <c r="F79" i="10"/>
  <c r="F162" i="10"/>
  <c r="G162" i="10" s="1"/>
  <c r="F256" i="10"/>
  <c r="G256" i="10" s="1"/>
  <c r="F524" i="10"/>
  <c r="G524" i="10" s="1"/>
  <c r="F203" i="10"/>
  <c r="G203" i="10" s="1"/>
  <c r="F357" i="10"/>
  <c r="G357" i="10" s="1"/>
  <c r="F241" i="10"/>
  <c r="G241" i="10" s="1"/>
  <c r="F464" i="10"/>
  <c r="F506" i="10"/>
  <c r="G506" i="10" s="1"/>
  <c r="F142" i="10"/>
  <c r="G142" i="10" s="1"/>
  <c r="F97" i="10"/>
  <c r="G97" i="10" s="1"/>
  <c r="G442" i="10"/>
  <c r="F393" i="10"/>
  <c r="G393" i="10" s="1"/>
  <c r="F11" i="10"/>
  <c r="G11" i="10" s="1"/>
  <c r="F512" i="10"/>
  <c r="G512" i="10" s="1"/>
  <c r="F342" i="10"/>
  <c r="G342" i="10" s="1"/>
  <c r="F183" i="10"/>
  <c r="G183" i="10" s="1"/>
  <c r="F457" i="10"/>
  <c r="G457" i="10" s="1"/>
  <c r="F316" i="10"/>
  <c r="F501" i="10"/>
  <c r="G501" i="10" s="1"/>
  <c r="F135" i="10"/>
  <c r="G135" i="10" s="1"/>
  <c r="F517" i="10"/>
  <c r="G517" i="10" s="1"/>
  <c r="F169" i="10"/>
  <c r="F43" i="10"/>
  <c r="G43" i="10" s="1"/>
  <c r="F224" i="10"/>
  <c r="G224" i="10" s="1"/>
  <c r="F421" i="10"/>
  <c r="G421" i="10" s="1"/>
  <c r="F265" i="10"/>
  <c r="G265" i="10" s="1"/>
  <c r="F511" i="10" l="1"/>
  <c r="G511" i="10" s="1"/>
  <c r="F385" i="10"/>
  <c r="F223" i="10"/>
  <c r="G223" i="10" s="1"/>
  <c r="F141" i="10"/>
  <c r="G141" i="10" s="1"/>
  <c r="F356" i="10"/>
  <c r="G356" i="10" s="1"/>
  <c r="F161" i="10"/>
  <c r="G161" i="10" s="1"/>
  <c r="F50" i="10"/>
  <c r="G50" i="10" s="1"/>
  <c r="F283" i="10"/>
  <c r="G283" i="10" s="1"/>
  <c r="F168" i="10"/>
  <c r="F58" i="10"/>
  <c r="G58" i="10" s="1"/>
  <c r="F456" i="10"/>
  <c r="G456" i="10" s="1"/>
  <c r="F182" i="10"/>
  <c r="F202" i="10"/>
  <c r="G202" i="10" s="1"/>
  <c r="F78" i="10"/>
  <c r="F485" i="10"/>
  <c r="G485" i="10" s="1"/>
  <c r="F294" i="10"/>
  <c r="G294" i="10" s="1"/>
  <c r="F240" i="10"/>
  <c r="G240" i="10" s="1"/>
  <c r="F10" i="10"/>
  <c r="G10" i="10" s="1"/>
  <c r="F264" i="10"/>
  <c r="G264" i="10" s="1"/>
  <c r="F341" i="10"/>
  <c r="G341" i="10" s="1"/>
  <c r="F441" i="10"/>
  <c r="G441" i="10" s="1"/>
  <c r="F315" i="10"/>
  <c r="F96" i="10"/>
  <c r="G96" i="10" s="1"/>
  <c r="F255" i="10"/>
  <c r="G255" i="10" s="1"/>
  <c r="F134" i="10"/>
  <c r="G134" i="10" s="1"/>
  <c r="F392" i="10"/>
  <c r="G392" i="10" s="1"/>
  <c r="F420" i="10"/>
  <c r="G420" i="10" s="1"/>
  <c r="F463" i="10"/>
  <c r="G463" i="10" s="1"/>
  <c r="F523" i="10"/>
  <c r="G523" i="10" s="1"/>
  <c r="F84" i="10"/>
  <c r="G84" i="10" s="1"/>
  <c r="F103" i="10"/>
  <c r="G103" i="10" s="1"/>
  <c r="F42" i="10"/>
  <c r="G42" i="10" s="1"/>
  <c r="H9" i="1"/>
  <c r="J9" i="1" s="1"/>
  <c r="G9" i="1"/>
  <c r="F9" i="1"/>
  <c r="G182" i="10" l="1"/>
  <c r="I9" i="1"/>
  <c r="F484" i="10"/>
  <c r="G484" i="10" s="1"/>
  <c r="F140" i="10"/>
  <c r="G140" i="10" s="1"/>
  <c r="F391" i="10"/>
  <c r="G391" i="10" s="1"/>
  <c r="F282" i="10"/>
  <c r="G282" i="10" s="1"/>
  <c r="G440" i="10"/>
  <c r="F57" i="10"/>
  <c r="G57" i="10" s="1"/>
  <c r="F160" i="10"/>
  <c r="G160" i="10" s="1"/>
  <c r="F254" i="10"/>
  <c r="G254" i="10" s="1"/>
  <c r="F9" i="10"/>
  <c r="G9" i="10" s="1"/>
  <c r="F522" i="10"/>
  <c r="G522" i="10" s="1"/>
  <c r="F133" i="10"/>
  <c r="G133" i="10" s="1"/>
  <c r="F102" i="10"/>
  <c r="G102" i="10" s="1"/>
  <c r="F301" i="10"/>
  <c r="G301" i="10" s="1"/>
  <c r="F335" i="10"/>
  <c r="G335" i="10" s="1"/>
  <c r="F293" i="10"/>
  <c r="G293" i="10" s="1"/>
  <c r="F41" i="10"/>
  <c r="G41" i="10" s="1"/>
  <c r="F12" i="1"/>
  <c r="F15" i="1" s="1"/>
  <c r="F24" i="1" s="1"/>
  <c r="F31" i="1" s="1"/>
  <c r="F32" i="1" s="1"/>
  <c r="H12" i="1"/>
  <c r="J12" i="1" s="1"/>
  <c r="G15" i="1"/>
  <c r="G24" i="1" s="1"/>
  <c r="G31" i="1" s="1"/>
  <c r="G32" i="1" l="1"/>
  <c r="H15" i="1"/>
  <c r="J15" i="1" s="1"/>
  <c r="I12" i="1"/>
  <c r="F452" i="10"/>
  <c r="G452" i="10" s="1"/>
  <c r="F75" i="10"/>
  <c r="F214" i="10"/>
  <c r="G214" i="10" s="1"/>
  <c r="F8" i="10"/>
  <c r="G8" i="10" s="1"/>
  <c r="H24" i="1"/>
  <c r="J24" i="1" s="1"/>
  <c r="F70" i="10" l="1"/>
  <c r="G70" i="10" s="1"/>
  <c r="G75" i="10"/>
  <c r="H31" i="1"/>
  <c r="I24" i="1"/>
  <c r="F451" i="10"/>
  <c r="G451" i="10" s="1"/>
  <c r="F250" i="10"/>
  <c r="G250" i="10" s="1"/>
  <c r="F213" i="10"/>
  <c r="G213" i="10" l="1"/>
  <c r="F69" i="10"/>
  <c r="G69" i="10" s="1"/>
  <c r="H32" i="1"/>
  <c r="I31" i="1"/>
  <c r="F249" i="10"/>
  <c r="G249" i="10" s="1"/>
  <c r="F181" i="10" l="1"/>
  <c r="F68" i="10"/>
  <c r="G68" i="10" s="1"/>
  <c r="G181" i="10" l="1"/>
  <c r="F180" i="10"/>
  <c r="G180" i="10" s="1"/>
  <c r="F56" i="10"/>
  <c r="G56" i="10" s="1"/>
  <c r="F7" i="10" l="1"/>
  <c r="G7" i="10" s="1"/>
</calcChain>
</file>

<file path=xl/comments1.xml><?xml version="1.0" encoding="utf-8"?>
<comments xmlns="http://schemas.openxmlformats.org/spreadsheetml/2006/main">
  <authors>
    <author>Zrinka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Zrinka: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<sst xmlns="http://schemas.openxmlformats.org/spreadsheetml/2006/main" count="1006" uniqueCount="285">
  <si>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</si>
  <si>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</si>
  <si>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</si>
  <si>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</si>
  <si>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</si>
  <si>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</si>
  <si>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</si>
  <si>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</si>
  <si>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</si>
  <si>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</si>
  <si>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</si>
  <si>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</si>
  <si>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</si>
  <si>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</si>
  <si>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</si>
  <si>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</si>
  <si>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</si>
  <si>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</si>
  <si>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</si>
  <si>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</si>
  <si>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</si>
  <si>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</si>
  <si>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</si>
  <si>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</si>
  <si>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</si>
  <si>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</si>
  <si>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</si>
  <si>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</si>
  <si>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</si>
  <si>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</si>
  <si>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</si>
  <si>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</si>
  <si>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</si>
  <si>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</si>
  <si>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</si>
  <si>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</si>
  <si>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</si>
  <si>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</si>
  <si>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</si>
  <si>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</si>
  <si>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</si>
  <si>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</si>
  <si>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</si>
  <si>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</si>
  <si>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</si>
  <si>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</si>
  <si>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</si>
  <si>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</si>
  <si>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</si>
  <si>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</si>
  <si>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</si>
  <si>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</si>
  <si>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</si>
  <si>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</si>
  <si>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</si>
  <si>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</si>
  <si>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</si>
  <si>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</si>
  <si>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</si>
  <si>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</si>
  <si>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</si>
  <si>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</si>
  <si>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</si>
  <si>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</si>
  <si>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</si>
  <si>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</si>
  <si>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</si>
  <si>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</si>
  <si>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</si>
  <si>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</si>
  <si>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</si>
  <si>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</si>
  <si>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</si>
  <si>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</si>
  <si>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</si>
  <si>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</si>
  <si>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</si>
  <si>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</si>
  <si>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</si>
  <si>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</si>
  <si>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</si>
  <si>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</si>
  <si>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</si>
  <si>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</si>
  <si>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</si>
  <si>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</si>
  <si>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</si>
  <si>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</si>
  <si>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</si>
  <si>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</si>
  <si>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</si>
  <si>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</si>
  <si>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</si>
  <si>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</si>
  <si>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</si>
  <si>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</si>
  <si>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</si>
  <si>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</si>
  <si>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</si>
  <si>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</si>
  <si>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</si>
  <si>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</si>
  <si>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</si>
  <si>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</si>
  <si>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</si>
  <si>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</si>
  <si>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</si>
  <si>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</si>
  <si>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</si>
  <si>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</si>
  <si>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</si>
  <si>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</si>
  <si>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</si>
  <si>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</si>
  <si>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</si>
  <si>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</si>
  <si>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</si>
  <si>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</si>
  <si>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</si>
  <si>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</si>
  <si>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</si>
  <si>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</si>
  <si>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</si>
  <si>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</si>
  <si>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</si>
  <si>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</si>
  <si>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</si>
  <si>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</si>
  <si>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</si>
  <si>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</si>
  <si>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</si>
  <si>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</si>
  <si>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</si>
  <si>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</si>
  <si>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</si>
  <si>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</si>
  <si>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</si>
  <si>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</si>
  <si>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</si>
  <si>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</si>
  <si>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</si>
  <si>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</si>
  <si>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</si>
  <si>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</si>
  <si>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</si>
  <si>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</si>
  <si>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</si>
  <si>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</si>
  <si>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</si>
  <si>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</si>
  <si>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</si>
  <si>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</si>
  <si>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</si>
  <si>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</si>
  <si>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</si>
  <si>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</si>
  <si>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</si>
  <si>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</si>
  <si>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</si>
  <si>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</si>
  <si>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</si>
  <si>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</si>
  <si>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</si>
  <si>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</si>
  <si>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</si>
  <si>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</si>
  <si>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</si>
  <si>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</si>
  <si>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</si>
  <si>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</si>
  <si>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</si>
  <si>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</si>
  <si>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</si>
  <si>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</si>
  <si>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</si>
  <si>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</si>
  <si>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</si>
  <si>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</si>
  <si>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</si>
  <si>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</si>
  <si>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</si>
  <si>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</si>
  <si>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</si>
  <si>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</si>
  <si>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</si>
  <si>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</si>
  <si>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</si>
  <si>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</si>
  <si>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</si>
  <si>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</si>
  <si>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</si>
  <si>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</si>
  <si>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</si>
  <si>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</si>
  <si>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</si>
  <si>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</si>
  <si>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</si>
  <si>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</si>
  <si>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</si>
  <si>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</si>
  <si>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</si>
  <si>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</si>
  <si>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Kapitalni projekt K100137</t>
  </si>
  <si>
    <t>PŠ CVETKOVIĆ, OŠ LJUBO BABIĆ - PROJEKTIRANJE I UREĐENJE VANJSKOG IGRALIŠTA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</si>
  <si>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</si>
  <si>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</si>
  <si>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</si>
  <si>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</si>
  <si>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</si>
  <si>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</si>
  <si>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</si>
  <si>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</si>
  <si>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</si>
  <si>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</si>
  <si>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</si>
  <si>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</si>
  <si>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</si>
  <si>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</si>
  <si>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</si>
  <si>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</si>
  <si>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</si>
  <si>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</si>
  <si>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</si>
  <si>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</si>
  <si>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</si>
  <si>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</si>
  <si>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</si>
  <si>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</si>
  <si>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</si>
  <si>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</si>
  <si>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</si>
  <si>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</si>
  <si>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</si>
  <si>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</si>
  <si>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</si>
  <si>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</si>
  <si>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</si>
  <si>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</si>
  <si>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</si>
  <si>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</si>
  <si>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</si>
  <si>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</si>
  <si>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</si>
  <si>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>Pomoći od izvanproračunskih korisnik</t>
  </si>
  <si>
    <t>Tekuće pomoći od izvanproračunskih korisnika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</si>
  <si>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</si>
  <si>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</si>
  <si>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</si>
  <si>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</si>
  <si>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</si>
  <si>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T100027</t>
  </si>
  <si>
    <t>OPSKRBA BESPLATNIM ZALIHAMA MENSTRUALNIH HIGIJENSKIH POTREPŠTINA</t>
  </si>
  <si>
    <t>Kapitalni projekt K100144</t>
  </si>
  <si>
    <t>OŠ JASTREBARSKO - PROJEKTIRANJE I IZGRADNJA NOVE ŠKOLE I DVORANE</t>
  </si>
  <si>
    <t>Tekući projekt T100016</t>
  </si>
  <si>
    <t>KNJIGE ZA ŠKOLSKU KNJIŽNICU</t>
  </si>
  <si>
    <t>Izvršenje 2023.</t>
  </si>
  <si>
    <t>Indeks</t>
  </si>
  <si>
    <t>1.</t>
  </si>
  <si>
    <t>2.</t>
  </si>
  <si>
    <t>3.</t>
  </si>
  <si>
    <t>4.</t>
  </si>
  <si>
    <t>Tekući projekt T100040</t>
  </si>
  <si>
    <t>STRUČNO USAVRŠAVANJE DJELATNIKA U ŠKOLSTVU</t>
  </si>
  <si>
    <t>VLASTITI PRIHODI-OŠ</t>
  </si>
  <si>
    <t xml:space="preserve">  1.1. Opći prihodi i primici - manjak</t>
  </si>
  <si>
    <t>PRIHODI UKUPNO + PRENESENI VIŠAK</t>
  </si>
  <si>
    <t>Predsjednik Školskog odbora:</t>
  </si>
  <si>
    <t>Mario Samarin</t>
  </si>
  <si>
    <t xml:space="preserve">GODIŠNJI IZVJEŠTAJ O IZVRŠENJU FINANCIJSKOG PLANA ZA 2024. GODINU OŠ "LJUBO BABIĆ"
</t>
  </si>
  <si>
    <t>4. (3/2*100)</t>
  </si>
  <si>
    <t>Izvorni plan</t>
  </si>
  <si>
    <t>Izvršenje 2024.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</si>
  <si>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</si>
  <si>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</si>
  <si>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</si>
  <si>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Tekući projekt T100058</t>
  </si>
  <si>
    <t>PRSTEN POTPORE VII</t>
  </si>
  <si>
    <t>DONACIJE - PRENESENI VIŠAK PRIHODA-OŠ</t>
  </si>
  <si>
    <t>VLASTITI PRIHODI - PRENESENI VIŠAK PRIHODA-OŠ</t>
  </si>
  <si>
    <t>5. (4/2*100)</t>
  </si>
  <si>
    <t>6. (4/3*100)</t>
  </si>
  <si>
    <t xml:space="preserve">Stručno usavršavanje djelatnika </t>
  </si>
  <si>
    <t xml:space="preserve"> 5.D. Pomoći-Višak/manjak prihoda</t>
  </si>
  <si>
    <t>U Jastrebarskom, 27. ožujka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</si>
</sst>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8"/>
      <name val="Arial"/>
      <family val="2"/>
      <charset val="238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7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8" fillId="2" borderId="3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J1" sqref="J1"/>
    </sheetView>
  </sheetViews>
  <sheetFormatPr defaultRowHeight="15" x14ac:dyDescent="0.25"/>
  <cols>
    <col min="5" max="8" width="25.28515625" customWidth="1"/>
    <col min="9" max="9" width="15.7109375" customWidth="1"/>
    <col min="10" max="10" width="15.7109375" style="127" customWidth="1"/>
  </cols>
  <sheetData>
    <row r="1" spans="1:10" ht="42" customHeight="1" x14ac:dyDescent="0.25">
      <c r="A1" s="211" t="s">
        <v>269</v>
      </c>
      <c r="B1" s="211"/>
      <c r="C1" s="211"/>
      <c r="D1" s="211"/>
      <c r="E1" s="211"/>
      <c r="F1" s="211"/>
      <c r="G1" s="211"/>
      <c r="H1" s="211"/>
      <c r="I1" s="211"/>
      <c r="J1" s="188"/>
    </row>
    <row r="2" spans="1:10" ht="18" customHeight="1" x14ac:dyDescent="0.25">
      <c r="A2" s="5"/>
      <c r="B2" s="5"/>
      <c r="C2" s="5"/>
      <c r="D2" s="5"/>
      <c r="E2" s="5"/>
      <c r="F2" s="26"/>
      <c r="G2" s="5"/>
      <c r="H2" s="5"/>
      <c r="I2" s="5"/>
      <c r="J2" s="129"/>
    </row>
    <row r="3" spans="1:10" ht="15.75" x14ac:dyDescent="0.25">
      <c r="A3" s="211" t="s">
        <v>18</v>
      </c>
      <c r="B3" s="211"/>
      <c r="C3" s="211"/>
      <c r="D3" s="211"/>
      <c r="E3" s="211"/>
      <c r="F3" s="211"/>
      <c r="G3" s="211"/>
      <c r="H3" s="223"/>
      <c r="I3" s="223"/>
      <c r="J3" s="190"/>
    </row>
    <row r="4" spans="1:10" ht="18" x14ac:dyDescent="0.25">
      <c r="A4" s="5"/>
      <c r="B4" s="5"/>
      <c r="C4" s="5"/>
      <c r="D4" s="5"/>
      <c r="E4" s="5"/>
      <c r="F4" s="26"/>
      <c r="G4" s="5"/>
      <c r="H4" s="6"/>
      <c r="I4" s="6"/>
      <c r="J4" s="130"/>
    </row>
    <row r="5" spans="1:10" ht="18" customHeight="1" x14ac:dyDescent="0.25">
      <c r="A5" s="211" t="s">
        <v>22</v>
      </c>
      <c r="B5" s="212"/>
      <c r="C5" s="212"/>
      <c r="D5" s="212"/>
      <c r="E5" s="212"/>
      <c r="F5" s="212"/>
      <c r="G5" s="212"/>
      <c r="H5" s="212"/>
      <c r="I5" s="212"/>
      <c r="J5" s="189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29"/>
      <c r="J6" s="29" t="s">
        <v>204</v>
      </c>
    </row>
    <row r="7" spans="1:10" ht="25.5" customHeight="1" x14ac:dyDescent="0.25">
      <c r="A7" s="215" t="s">
        <v>221</v>
      </c>
      <c r="B7" s="216"/>
      <c r="C7" s="216"/>
      <c r="D7" s="216"/>
      <c r="E7" s="217"/>
      <c r="F7" s="31" t="s">
        <v>256</v>
      </c>
      <c r="G7" s="128" t="s">
        <v>271</v>
      </c>
      <c r="H7" s="4" t="s">
        <v>272</v>
      </c>
      <c r="I7" s="128" t="s">
        <v>257</v>
      </c>
      <c r="J7" s="128" t="s">
        <v>257</v>
      </c>
    </row>
    <row r="8" spans="1:10" s="127" customFormat="1" ht="10.5" customHeight="1" x14ac:dyDescent="0.25">
      <c r="A8" s="218" t="s">
        <v>258</v>
      </c>
      <c r="B8" s="219"/>
      <c r="C8" s="219"/>
      <c r="D8" s="219"/>
      <c r="E8" s="220"/>
      <c r="F8" s="194" t="s">
        <v>259</v>
      </c>
      <c r="G8" s="195" t="s">
        <v>260</v>
      </c>
      <c r="H8" s="195" t="s">
        <v>261</v>
      </c>
      <c r="I8" s="195" t="s">
        <v>280</v>
      </c>
      <c r="J8" s="195" t="s">
        <v>281</v>
      </c>
    </row>
    <row r="9" spans="1:10" x14ac:dyDescent="0.25">
      <c r="A9" s="207" t="s">
        <v>0</v>
      </c>
      <c r="B9" s="203"/>
      <c r="C9" s="203"/>
      <c r="D9" s="203"/>
      <c r="E9" s="224"/>
      <c r="F9" s="38">
        <f t="shared" ref="F9:H9" si="0">F10+F11</f>
        <v>3920894.59</v>
      </c>
      <c r="G9" s="38">
        <f t="shared" si="0"/>
        <v>5203824.43</v>
      </c>
      <c r="H9" s="38">
        <f t="shared" si="0"/>
        <v>4765904.07</v>
      </c>
      <c r="I9" s="38">
        <f>H9/F9*100</f>
        <v>121.55144599283912</v>
      </c>
      <c r="J9" s="38">
        <f>H9/G9*100</f>
        <v>91.584643834726776</v>
      </c>
    </row>
    <row r="10" spans="1:10" x14ac:dyDescent="0.25">
      <c r="A10" s="225" t="s">
        <v>205</v>
      </c>
      <c r="B10" s="222"/>
      <c r="C10" s="222"/>
      <c r="D10" s="222"/>
      <c r="E10" s="226"/>
      <c r="F10" s="37">
        <v>3920894.59</v>
      </c>
      <c r="G10" s="37">
        <v>5203824.43</v>
      </c>
      <c r="H10" s="37">
        <v>4765904.07</v>
      </c>
      <c r="I10" s="37">
        <f>H10/F10*100</f>
        <v>121.55144599283912</v>
      </c>
      <c r="J10" s="37">
        <f t="shared" ref="J10:J15" si="1">H10/G10*100</f>
        <v>91.584643834726776</v>
      </c>
    </row>
    <row r="11" spans="1:10" x14ac:dyDescent="0.25">
      <c r="A11" s="227" t="s">
        <v>206</v>
      </c>
      <c r="B11" s="226"/>
      <c r="C11" s="226"/>
      <c r="D11" s="226"/>
      <c r="E11" s="226"/>
      <c r="F11" s="37">
        <v>0</v>
      </c>
      <c r="G11" s="37">
        <v>0</v>
      </c>
      <c r="H11" s="37">
        <v>0</v>
      </c>
      <c r="I11" s="37">
        <v>0</v>
      </c>
      <c r="J11" s="37">
        <v>0</v>
      </c>
    </row>
    <row r="12" spans="1:10" x14ac:dyDescent="0.25">
      <c r="A12" s="30" t="s">
        <v>2</v>
      </c>
      <c r="B12" s="46"/>
      <c r="C12" s="46"/>
      <c r="D12" s="46"/>
      <c r="E12" s="46"/>
      <c r="F12" s="38">
        <f t="shared" ref="F12:H12" si="2">F13+F14</f>
        <v>3967961.23</v>
      </c>
      <c r="G12" s="38">
        <f t="shared" si="2"/>
        <v>5204989.29</v>
      </c>
      <c r="H12" s="38">
        <f t="shared" si="2"/>
        <v>4762737.42</v>
      </c>
      <c r="I12" s="38">
        <f>H12/F12*100</f>
        <v>120.02983758992021</v>
      </c>
      <c r="J12" s="38">
        <f t="shared" si="1"/>
        <v>91.503308741678495</v>
      </c>
    </row>
    <row r="13" spans="1:10" x14ac:dyDescent="0.25">
      <c r="A13" s="221" t="s">
        <v>207</v>
      </c>
      <c r="B13" s="222"/>
      <c r="C13" s="222"/>
      <c r="D13" s="222"/>
      <c r="E13" s="222"/>
      <c r="F13" s="37">
        <v>3869489.89</v>
      </c>
      <c r="G13" s="37">
        <v>5133689.29</v>
      </c>
      <c r="H13" s="37">
        <v>4718424.59</v>
      </c>
      <c r="I13" s="40">
        <f>H13/F13*100</f>
        <v>121.9391889921697</v>
      </c>
      <c r="J13" s="40">
        <f t="shared" si="1"/>
        <v>91.910988831971167</v>
      </c>
    </row>
    <row r="14" spans="1:10" x14ac:dyDescent="0.25">
      <c r="A14" s="230" t="s">
        <v>208</v>
      </c>
      <c r="B14" s="226"/>
      <c r="C14" s="226"/>
      <c r="D14" s="226"/>
      <c r="E14" s="226"/>
      <c r="F14" s="37">
        <v>98471.34</v>
      </c>
      <c r="G14" s="36">
        <v>71300</v>
      </c>
      <c r="H14" s="36">
        <v>44312.83</v>
      </c>
      <c r="I14" s="40">
        <f>H14/F14*100</f>
        <v>45.000738285880956</v>
      </c>
      <c r="J14" s="40">
        <f t="shared" si="1"/>
        <v>62.149831697054701</v>
      </c>
    </row>
    <row r="15" spans="1:10" x14ac:dyDescent="0.25">
      <c r="A15" s="202" t="s">
        <v>3</v>
      </c>
      <c r="B15" s="203"/>
      <c r="C15" s="203"/>
      <c r="D15" s="203"/>
      <c r="E15" s="203"/>
      <c r="F15" s="38">
        <f>F9-F12</f>
        <v>-47066.64000000013</v>
      </c>
      <c r="G15" s="38">
        <f t="shared" ref="G15:H15" si="3">G9-G12</f>
        <v>-1164.8600000003353</v>
      </c>
      <c r="H15" s="38">
        <f t="shared" si="3"/>
        <v>3166.6500000003725</v>
      </c>
      <c r="I15" s="38">
        <v>0</v>
      </c>
      <c r="J15" s="38">
        <f t="shared" si="1"/>
        <v>-271.84811908722605</v>
      </c>
    </row>
    <row r="16" spans="1:10" ht="18" x14ac:dyDescent="0.25">
      <c r="A16" s="5"/>
      <c r="B16" s="9"/>
      <c r="C16" s="9"/>
      <c r="D16" s="9"/>
      <c r="E16" s="9"/>
      <c r="F16" s="24"/>
      <c r="G16" s="3"/>
      <c r="H16" s="3"/>
      <c r="I16" s="3"/>
      <c r="J16" s="25"/>
    </row>
    <row r="17" spans="1:10" ht="18" customHeight="1" x14ac:dyDescent="0.25">
      <c r="A17" s="211" t="s">
        <v>23</v>
      </c>
      <c r="B17" s="212"/>
      <c r="C17" s="212"/>
      <c r="D17" s="212"/>
      <c r="E17" s="212"/>
      <c r="F17" s="212"/>
      <c r="G17" s="212"/>
      <c r="H17" s="212"/>
      <c r="I17" s="212"/>
      <c r="J17" s="189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15" t="s">
        <v>221</v>
      </c>
      <c r="B19" s="216"/>
      <c r="C19" s="216"/>
      <c r="D19" s="216"/>
      <c r="E19" s="217"/>
      <c r="F19" s="145" t="s">
        <v>256</v>
      </c>
      <c r="G19" s="128" t="s">
        <v>271</v>
      </c>
      <c r="H19" s="128" t="s">
        <v>272</v>
      </c>
      <c r="I19" s="128" t="s">
        <v>257</v>
      </c>
      <c r="J19" s="128" t="s">
        <v>257</v>
      </c>
    </row>
    <row r="20" spans="1:10" ht="10.5" customHeight="1" x14ac:dyDescent="0.25">
      <c r="A20" s="218" t="s">
        <v>258</v>
      </c>
      <c r="B20" s="219"/>
      <c r="C20" s="219"/>
      <c r="D20" s="219"/>
      <c r="E20" s="220"/>
      <c r="F20" s="194" t="s">
        <v>259</v>
      </c>
      <c r="G20" s="195" t="s">
        <v>260</v>
      </c>
      <c r="H20" s="195" t="s">
        <v>261</v>
      </c>
      <c r="I20" s="195" t="s">
        <v>280</v>
      </c>
      <c r="J20" s="195" t="s">
        <v>281</v>
      </c>
    </row>
    <row r="21" spans="1:10" x14ac:dyDescent="0.25">
      <c r="A21" s="225" t="s">
        <v>209</v>
      </c>
      <c r="B21" s="228"/>
      <c r="C21" s="228"/>
      <c r="D21" s="228"/>
      <c r="E21" s="229"/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1:10" s="127" customFormat="1" x14ac:dyDescent="0.25">
      <c r="A22" s="225" t="s">
        <v>210</v>
      </c>
      <c r="B22" s="222"/>
      <c r="C22" s="222"/>
      <c r="D22" s="222"/>
      <c r="E22" s="222"/>
      <c r="F22" s="36">
        <v>0</v>
      </c>
      <c r="G22" s="36">
        <v>0</v>
      </c>
      <c r="H22" s="36">
        <v>0</v>
      </c>
      <c r="I22" s="36">
        <v>0</v>
      </c>
      <c r="J22" s="36">
        <v>0</v>
      </c>
    </row>
    <row r="23" spans="1:10" s="127" customFormat="1" x14ac:dyDescent="0.25">
      <c r="A23" s="202" t="s">
        <v>5</v>
      </c>
      <c r="B23" s="203"/>
      <c r="C23" s="203"/>
      <c r="D23" s="203"/>
      <c r="E23" s="203"/>
      <c r="F23" s="38">
        <f>F21-F22</f>
        <v>0</v>
      </c>
      <c r="G23" s="38">
        <f t="shared" ref="G23:I23" si="4">G21-G22</f>
        <v>0</v>
      </c>
      <c r="H23" s="38">
        <f t="shared" si="4"/>
        <v>0</v>
      </c>
      <c r="I23" s="38">
        <f t="shared" si="4"/>
        <v>0</v>
      </c>
      <c r="J23" s="38">
        <v>0</v>
      </c>
    </row>
    <row r="24" spans="1:10" x14ac:dyDescent="0.25">
      <c r="A24" s="202" t="s">
        <v>6</v>
      </c>
      <c r="B24" s="203"/>
      <c r="C24" s="203"/>
      <c r="D24" s="203"/>
      <c r="E24" s="203"/>
      <c r="F24" s="38">
        <f t="shared" ref="F24:H24" si="5">F15+F23</f>
        <v>-47066.64000000013</v>
      </c>
      <c r="G24" s="38">
        <f t="shared" si="5"/>
        <v>-1164.8600000003353</v>
      </c>
      <c r="H24" s="38">
        <f t="shared" si="5"/>
        <v>3166.6500000003725</v>
      </c>
      <c r="I24" s="38">
        <f>H24/F24*100</f>
        <v>-6.7280137269207314</v>
      </c>
      <c r="J24" s="38">
        <f t="shared" ref="J24" si="6">H24/G24*100</f>
        <v>-271.84811908722605</v>
      </c>
    </row>
    <row r="25" spans="1:10" ht="18" customHeight="1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5.75" x14ac:dyDescent="0.25">
      <c r="A26" s="211" t="s">
        <v>211</v>
      </c>
      <c r="B26" s="212"/>
      <c r="C26" s="212"/>
      <c r="D26" s="212"/>
      <c r="E26" s="212"/>
      <c r="F26" s="212"/>
      <c r="G26" s="212"/>
      <c r="H26" s="212"/>
      <c r="I26" s="212"/>
      <c r="J26" s="189"/>
    </row>
    <row r="27" spans="1:10" ht="25.5" customHeight="1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s="127" customFormat="1" ht="15" customHeight="1" x14ac:dyDescent="0.25">
      <c r="A28" s="215" t="s">
        <v>221</v>
      </c>
      <c r="B28" s="216"/>
      <c r="C28" s="216"/>
      <c r="D28" s="216"/>
      <c r="E28" s="217"/>
      <c r="F28" s="145" t="s">
        <v>256</v>
      </c>
      <c r="G28" s="128" t="s">
        <v>271</v>
      </c>
      <c r="H28" s="128" t="s">
        <v>272</v>
      </c>
      <c r="I28" s="128" t="s">
        <v>257</v>
      </c>
      <c r="J28" s="128" t="s">
        <v>257</v>
      </c>
    </row>
    <row r="29" spans="1:10" s="127" customFormat="1" ht="10.5" customHeight="1" x14ac:dyDescent="0.25">
      <c r="A29" s="218" t="s">
        <v>258</v>
      </c>
      <c r="B29" s="219"/>
      <c r="C29" s="219"/>
      <c r="D29" s="219"/>
      <c r="E29" s="220"/>
      <c r="F29" s="194" t="s">
        <v>259</v>
      </c>
      <c r="G29" s="195" t="s">
        <v>260</v>
      </c>
      <c r="H29" s="195" t="s">
        <v>261</v>
      </c>
      <c r="I29" s="195" t="s">
        <v>280</v>
      </c>
      <c r="J29" s="195" t="s">
        <v>281</v>
      </c>
    </row>
    <row r="30" spans="1:10" s="127" customFormat="1" ht="45" customHeight="1" x14ac:dyDescent="0.25">
      <c r="A30" s="204" t="s">
        <v>212</v>
      </c>
      <c r="B30" s="205"/>
      <c r="C30" s="205"/>
      <c r="D30" s="205"/>
      <c r="E30" s="206"/>
      <c r="F30" s="146">
        <v>48231.5</v>
      </c>
      <c r="G30" s="146">
        <v>1164.8599999999999</v>
      </c>
      <c r="H30" s="146">
        <v>1164.8599999999999</v>
      </c>
      <c r="I30" s="147">
        <f>H30/F30*100</f>
        <v>2.4151436302001801</v>
      </c>
      <c r="J30" s="147">
        <f t="shared" ref="J30" si="7">H30/G30*100</f>
        <v>100</v>
      </c>
    </row>
    <row r="31" spans="1:10" x14ac:dyDescent="0.25">
      <c r="A31" s="202" t="s">
        <v>213</v>
      </c>
      <c r="B31" s="203"/>
      <c r="C31" s="203"/>
      <c r="D31" s="203"/>
      <c r="E31" s="203"/>
      <c r="F31" s="148">
        <f t="shared" ref="F31:H31" si="8">F24+F30</f>
        <v>1164.8599999998696</v>
      </c>
      <c r="G31" s="148">
        <f t="shared" si="8"/>
        <v>-3.3537617127876729E-10</v>
      </c>
      <c r="H31" s="148">
        <f t="shared" si="8"/>
        <v>4331.5100000003722</v>
      </c>
      <c r="I31" s="149">
        <f>H31/F31*100</f>
        <v>371.84811908734588</v>
      </c>
      <c r="J31" s="149">
        <v>0</v>
      </c>
    </row>
    <row r="32" spans="1:10" s="127" customFormat="1" ht="36" customHeight="1" x14ac:dyDescent="0.25">
      <c r="A32" s="207" t="s">
        <v>214</v>
      </c>
      <c r="B32" s="208"/>
      <c r="C32" s="208"/>
      <c r="D32" s="208"/>
      <c r="E32" s="209"/>
      <c r="F32" s="148">
        <f t="shared" ref="F32:H32" si="9">F15+F23+F30-F31</f>
        <v>0</v>
      </c>
      <c r="G32" s="148">
        <f t="shared" si="9"/>
        <v>0</v>
      </c>
      <c r="H32" s="148">
        <f t="shared" si="9"/>
        <v>0</v>
      </c>
      <c r="I32" s="149">
        <v>0</v>
      </c>
      <c r="J32" s="149">
        <v>0</v>
      </c>
    </row>
    <row r="33" spans="1:10" s="127" customFormat="1" x14ac:dyDescent="0.25">
      <c r="A33"/>
      <c r="B33"/>
      <c r="C33"/>
      <c r="D33"/>
      <c r="E33"/>
      <c r="F33"/>
      <c r="G33"/>
      <c r="H33"/>
      <c r="I33"/>
    </row>
    <row r="34" spans="1:10" s="127" customFormat="1" ht="25.5" customHeight="1" x14ac:dyDescent="0.25">
      <c r="A34" s="210" t="s">
        <v>215</v>
      </c>
      <c r="B34" s="210"/>
      <c r="C34" s="210"/>
      <c r="D34" s="210"/>
      <c r="E34" s="210"/>
      <c r="F34" s="210"/>
      <c r="G34" s="210"/>
      <c r="H34" s="210"/>
      <c r="I34" s="210"/>
      <c r="J34" s="192"/>
    </row>
    <row r="35" spans="1:10" s="127" customFormat="1" ht="18" x14ac:dyDescent="0.25">
      <c r="A35" s="142"/>
      <c r="B35" s="143"/>
      <c r="C35" s="143"/>
      <c r="D35" s="143"/>
      <c r="E35" s="143"/>
      <c r="F35" s="143"/>
      <c r="G35" s="143"/>
      <c r="H35" s="144"/>
      <c r="I35" s="144"/>
      <c r="J35" s="144"/>
    </row>
    <row r="36" spans="1:10" s="127" customFormat="1" ht="28.5" customHeight="1" x14ac:dyDescent="0.25">
      <c r="A36" s="215" t="s">
        <v>221</v>
      </c>
      <c r="B36" s="216"/>
      <c r="C36" s="216"/>
      <c r="D36" s="216"/>
      <c r="E36" s="217"/>
      <c r="F36" s="145" t="s">
        <v>256</v>
      </c>
      <c r="G36" s="128" t="s">
        <v>271</v>
      </c>
      <c r="H36" s="128" t="s">
        <v>272</v>
      </c>
      <c r="I36" s="128" t="s">
        <v>257</v>
      </c>
      <c r="J36" s="128" t="s">
        <v>257</v>
      </c>
    </row>
    <row r="37" spans="1:10" s="127" customFormat="1" ht="10.5" customHeight="1" x14ac:dyDescent="0.25">
      <c r="A37" s="218" t="s">
        <v>258</v>
      </c>
      <c r="B37" s="219"/>
      <c r="C37" s="219"/>
      <c r="D37" s="219"/>
      <c r="E37" s="220"/>
      <c r="F37" s="194" t="s">
        <v>259</v>
      </c>
      <c r="G37" s="195" t="s">
        <v>260</v>
      </c>
      <c r="H37" s="195" t="s">
        <v>261</v>
      </c>
      <c r="I37" s="195" t="s">
        <v>280</v>
      </c>
      <c r="J37" s="195" t="s">
        <v>281</v>
      </c>
    </row>
    <row r="38" spans="1:10" s="127" customFormat="1" ht="15" customHeight="1" x14ac:dyDescent="0.25">
      <c r="A38" s="204" t="s">
        <v>212</v>
      </c>
      <c r="B38" s="205"/>
      <c r="C38" s="205"/>
      <c r="D38" s="205"/>
      <c r="E38" s="206"/>
      <c r="F38" s="146">
        <f t="shared" ref="F38:I38" si="10">E41</f>
        <v>0</v>
      </c>
      <c r="G38" s="146">
        <f t="shared" si="10"/>
        <v>0</v>
      </c>
      <c r="H38" s="146">
        <v>0</v>
      </c>
      <c r="I38" s="147">
        <f t="shared" si="10"/>
        <v>0</v>
      </c>
      <c r="J38" s="147">
        <v>0</v>
      </c>
    </row>
    <row r="39" spans="1:10" ht="24" customHeight="1" x14ac:dyDescent="0.25">
      <c r="A39" s="204" t="s">
        <v>4</v>
      </c>
      <c r="B39" s="205"/>
      <c r="C39" s="205"/>
      <c r="D39" s="205"/>
      <c r="E39" s="206"/>
      <c r="F39" s="146">
        <v>0</v>
      </c>
      <c r="G39" s="146">
        <v>0</v>
      </c>
      <c r="H39" s="146">
        <v>0</v>
      </c>
      <c r="I39" s="147">
        <v>0</v>
      </c>
      <c r="J39" s="147">
        <v>0</v>
      </c>
    </row>
    <row r="40" spans="1:10" s="127" customFormat="1" x14ac:dyDescent="0.25">
      <c r="A40" s="204" t="s">
        <v>216</v>
      </c>
      <c r="B40" s="213"/>
      <c r="C40" s="213"/>
      <c r="D40" s="213"/>
      <c r="E40" s="214"/>
      <c r="F40" s="146">
        <v>0</v>
      </c>
      <c r="G40" s="146">
        <v>0</v>
      </c>
      <c r="H40" s="146">
        <v>0</v>
      </c>
      <c r="I40" s="147">
        <v>0</v>
      </c>
      <c r="J40" s="147">
        <v>0</v>
      </c>
    </row>
    <row r="41" spans="1:10" x14ac:dyDescent="0.25">
      <c r="A41" s="202" t="s">
        <v>213</v>
      </c>
      <c r="B41" s="203"/>
      <c r="C41" s="203"/>
      <c r="D41" s="203"/>
      <c r="E41" s="203"/>
      <c r="F41" s="39">
        <f>F38-F39+F40</f>
        <v>0</v>
      </c>
      <c r="G41" s="39">
        <f t="shared" ref="G41:I41" si="11">G38-G39+G40</f>
        <v>0</v>
      </c>
      <c r="H41" s="39">
        <f t="shared" si="11"/>
        <v>0</v>
      </c>
      <c r="I41" s="150">
        <f t="shared" si="11"/>
        <v>0</v>
      </c>
      <c r="J41" s="150">
        <v>0</v>
      </c>
    </row>
    <row r="43" spans="1:10" x14ac:dyDescent="0.25">
      <c r="A43" s="200"/>
      <c r="B43" s="201"/>
      <c r="C43" s="201"/>
      <c r="D43" s="201"/>
      <c r="E43" s="201"/>
      <c r="F43" s="201"/>
      <c r="G43" s="201"/>
      <c r="H43" s="201"/>
      <c r="I43" s="201"/>
      <c r="J43" s="191"/>
    </row>
  </sheetData>
  <mergeCells count="32">
    <mergeCell ref="A21:E21"/>
    <mergeCell ref="A22:E22"/>
    <mergeCell ref="A23:E23"/>
    <mergeCell ref="A14:E14"/>
    <mergeCell ref="A15:E15"/>
    <mergeCell ref="A19:E19"/>
    <mergeCell ref="A20:E20"/>
    <mergeCell ref="A13:E13"/>
    <mergeCell ref="A5:I5"/>
    <mergeCell ref="A17:I17"/>
    <mergeCell ref="A1:I1"/>
    <mergeCell ref="A3:I3"/>
    <mergeCell ref="A9:E9"/>
    <mergeCell ref="A10:E10"/>
    <mergeCell ref="A11:E11"/>
    <mergeCell ref="A7:E7"/>
    <mergeCell ref="A8:E8"/>
    <mergeCell ref="A43:I43"/>
    <mergeCell ref="A24:E24"/>
    <mergeCell ref="A30:E30"/>
    <mergeCell ref="A31:E31"/>
    <mergeCell ref="A32:E32"/>
    <mergeCell ref="A34:I34"/>
    <mergeCell ref="A26:I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7" width="25.28515625" customWidth="1"/>
    <col min="8" max="8" width="15.7109375" customWidth="1"/>
    <col min="9" max="9" width="15.7109375" style="127" customWidth="1"/>
  </cols>
  <sheetData>
    <row r="1" spans="1:10" ht="42" customHeight="1" x14ac:dyDescent="0.25">
      <c r="A1" s="211" t="s">
        <v>269</v>
      </c>
      <c r="B1" s="231"/>
      <c r="C1" s="231"/>
      <c r="D1" s="231"/>
      <c r="E1" s="231"/>
      <c r="F1" s="231"/>
      <c r="G1" s="231"/>
      <c r="H1" s="231"/>
      <c r="I1" s="231"/>
      <c r="J1" s="198"/>
    </row>
    <row r="2" spans="1:10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0" ht="15.75" x14ac:dyDescent="0.25">
      <c r="A3" s="238" t="s">
        <v>18</v>
      </c>
      <c r="B3" s="238"/>
      <c r="C3" s="238"/>
      <c r="D3" s="238"/>
      <c r="E3" s="238"/>
      <c r="F3" s="238"/>
      <c r="G3" s="240"/>
      <c r="H3" s="240"/>
      <c r="I3" s="184"/>
    </row>
    <row r="4" spans="1:10" ht="18" x14ac:dyDescent="0.25">
      <c r="A4" s="59"/>
      <c r="B4" s="59"/>
      <c r="C4" s="59"/>
      <c r="D4" s="59"/>
      <c r="E4" s="59"/>
      <c r="F4" s="59"/>
      <c r="G4" s="60"/>
      <c r="H4" s="60"/>
      <c r="I4" s="60"/>
    </row>
    <row r="5" spans="1:10" ht="18" customHeight="1" x14ac:dyDescent="0.25">
      <c r="A5" s="238" t="s">
        <v>7</v>
      </c>
      <c r="B5" s="241"/>
      <c r="C5" s="241"/>
      <c r="D5" s="241"/>
      <c r="E5" s="241"/>
      <c r="F5" s="241"/>
      <c r="G5" s="241"/>
      <c r="H5" s="241"/>
      <c r="I5" s="185"/>
    </row>
    <row r="6" spans="1:10" ht="18" x14ac:dyDescent="0.25">
      <c r="A6" s="59"/>
      <c r="B6" s="59"/>
      <c r="C6" s="59"/>
      <c r="D6" s="59"/>
      <c r="E6" s="59"/>
      <c r="F6" s="59"/>
      <c r="G6" s="60"/>
      <c r="H6" s="60"/>
      <c r="I6" s="60"/>
    </row>
    <row r="7" spans="1:10" x14ac:dyDescent="0.25">
      <c r="A7" s="238" t="s">
        <v>237</v>
      </c>
      <c r="B7" s="239"/>
      <c r="C7" s="239"/>
      <c r="D7" s="239"/>
      <c r="E7" s="239"/>
      <c r="F7" s="239"/>
      <c r="G7" s="239"/>
      <c r="H7" s="239"/>
      <c r="I7" s="183"/>
    </row>
    <row r="8" spans="1:10" ht="18" x14ac:dyDescent="0.25">
      <c r="A8" s="59"/>
      <c r="B8" s="59"/>
      <c r="C8" s="59"/>
      <c r="D8" s="59"/>
      <c r="E8" s="59"/>
      <c r="F8" s="59"/>
      <c r="G8" s="60"/>
      <c r="H8" s="60"/>
      <c r="I8" s="60"/>
    </row>
    <row r="9" spans="1:10" x14ac:dyDescent="0.25">
      <c r="A9" s="232" t="s">
        <v>221</v>
      </c>
      <c r="B9" s="233"/>
      <c r="C9" s="233"/>
      <c r="D9" s="234"/>
      <c r="E9" s="62" t="s">
        <v>256</v>
      </c>
      <c r="F9" s="61" t="s">
        <v>271</v>
      </c>
      <c r="G9" s="61" t="s">
        <v>272</v>
      </c>
      <c r="H9" s="61" t="s">
        <v>257</v>
      </c>
      <c r="I9" s="61" t="s">
        <v>257</v>
      </c>
    </row>
    <row r="10" spans="1:10" s="127" customFormat="1" ht="10.5" customHeight="1" x14ac:dyDescent="0.25">
      <c r="A10" s="235" t="s">
        <v>258</v>
      </c>
      <c r="B10" s="236"/>
      <c r="C10" s="236"/>
      <c r="D10" s="237"/>
      <c r="E10" s="186" t="s">
        <v>259</v>
      </c>
      <c r="F10" s="187" t="s">
        <v>260</v>
      </c>
      <c r="G10" s="187" t="s">
        <v>261</v>
      </c>
      <c r="H10" s="187" t="s">
        <v>280</v>
      </c>
      <c r="I10" s="187" t="s">
        <v>281</v>
      </c>
    </row>
    <row r="11" spans="1:10" s="127" customFormat="1" x14ac:dyDescent="0.25">
      <c r="A11" s="95"/>
      <c r="B11" s="95"/>
      <c r="C11" s="95"/>
      <c r="D11" s="92" t="s">
        <v>0</v>
      </c>
      <c r="E11" s="99">
        <f>E12</f>
        <v>3920894.59</v>
      </c>
      <c r="F11" s="99">
        <f t="shared" ref="F11:G11" si="0">F12</f>
        <v>5203824.43</v>
      </c>
      <c r="G11" s="99">
        <f t="shared" si="0"/>
        <v>4765904.0699999994</v>
      </c>
      <c r="H11" s="99">
        <f>G11/E11*100</f>
        <v>121.55144599283909</v>
      </c>
      <c r="I11" s="99">
        <f>G11/F11*100</f>
        <v>91.584643834726748</v>
      </c>
    </row>
    <row r="12" spans="1:10" ht="20.25" customHeight="1" x14ac:dyDescent="0.25">
      <c r="A12" s="63">
        <v>6</v>
      </c>
      <c r="B12" s="63"/>
      <c r="C12" s="63"/>
      <c r="D12" s="64" t="s">
        <v>1</v>
      </c>
      <c r="E12" s="65">
        <f>E13+E21+E24+E27+E34</f>
        <v>3920894.59</v>
      </c>
      <c r="F12" s="65">
        <f t="shared" ref="F12" si="1">F13+F21+F24+F27+F34</f>
        <v>5203824.43</v>
      </c>
      <c r="G12" s="65">
        <f>G13+G21+G24+G27+G34</f>
        <v>4765904.0699999994</v>
      </c>
      <c r="H12" s="65">
        <f>G12/E12*100</f>
        <v>121.55144599283909</v>
      </c>
      <c r="I12" s="65">
        <f t="shared" ref="I12:I13" si="2">G12/F12*100</f>
        <v>91.584643834726748</v>
      </c>
    </row>
    <row r="13" spans="1:10" s="35" customFormat="1" ht="37.5" customHeight="1" x14ac:dyDescent="0.25">
      <c r="A13" s="66"/>
      <c r="B13" s="66">
        <v>63</v>
      </c>
      <c r="C13" s="66"/>
      <c r="D13" s="66" t="s">
        <v>24</v>
      </c>
      <c r="E13" s="67">
        <f>E14+E16</f>
        <v>3462438.43</v>
      </c>
      <c r="F13" s="67">
        <v>4672319.3899999997</v>
      </c>
      <c r="G13" s="67">
        <f>G14+G16+G19</f>
        <v>4301714.7699999996</v>
      </c>
      <c r="H13" s="67">
        <f>G13/E13*100</f>
        <v>124.23945889486905</v>
      </c>
      <c r="I13" s="67">
        <f t="shared" si="2"/>
        <v>92.068080345851527</v>
      </c>
    </row>
    <row r="14" spans="1:10" s="35" customFormat="1" ht="37.5" customHeight="1" x14ac:dyDescent="0.25">
      <c r="A14" s="66"/>
      <c r="B14" s="66">
        <v>634</v>
      </c>
      <c r="C14" s="66"/>
      <c r="D14" s="66" t="s">
        <v>243</v>
      </c>
      <c r="E14" s="67">
        <f>E15</f>
        <v>0</v>
      </c>
      <c r="F14" s="67"/>
      <c r="G14" s="67">
        <f t="shared" ref="G14" si="3">G15</f>
        <v>0</v>
      </c>
      <c r="H14" s="67"/>
      <c r="I14" s="67"/>
    </row>
    <row r="15" spans="1:10" s="127" customFormat="1" ht="37.5" customHeight="1" x14ac:dyDescent="0.25">
      <c r="A15" s="66"/>
      <c r="B15" s="68">
        <v>6341</v>
      </c>
      <c r="C15" s="66"/>
      <c r="D15" s="68" t="s">
        <v>244</v>
      </c>
      <c r="E15" s="70">
        <v>0</v>
      </c>
      <c r="F15" s="71"/>
      <c r="G15" s="71">
        <v>0</v>
      </c>
      <c r="H15" s="71"/>
      <c r="I15" s="71"/>
    </row>
    <row r="16" spans="1:10" s="35" customFormat="1" ht="37.5" customHeight="1" x14ac:dyDescent="0.25">
      <c r="A16" s="66"/>
      <c r="B16" s="66">
        <v>636</v>
      </c>
      <c r="C16" s="66"/>
      <c r="D16" s="66" t="s">
        <v>39</v>
      </c>
      <c r="E16" s="67">
        <f t="shared" ref="E16:G16" si="4">E17+E18</f>
        <v>3462438.43</v>
      </c>
      <c r="F16" s="67"/>
      <c r="G16" s="67">
        <f t="shared" si="4"/>
        <v>4301158.46</v>
      </c>
      <c r="H16" s="67"/>
      <c r="I16" s="67"/>
    </row>
    <row r="17" spans="1:9" ht="37.5" customHeight="1" x14ac:dyDescent="0.25">
      <c r="A17" s="66"/>
      <c r="B17" s="68">
        <v>6361</v>
      </c>
      <c r="C17" s="66"/>
      <c r="D17" s="68" t="s">
        <v>40</v>
      </c>
      <c r="E17" s="70">
        <v>3453673.97</v>
      </c>
      <c r="F17" s="71"/>
      <c r="G17" s="71">
        <v>4294119.3499999996</v>
      </c>
      <c r="H17" s="71"/>
      <c r="I17" s="71"/>
    </row>
    <row r="18" spans="1:9" ht="56.25" customHeight="1" x14ac:dyDescent="0.25">
      <c r="A18" s="66"/>
      <c r="B18" s="68">
        <v>6362</v>
      </c>
      <c r="C18" s="66"/>
      <c r="D18" s="68" t="s">
        <v>41</v>
      </c>
      <c r="E18" s="70">
        <v>8764.4599999999991</v>
      </c>
      <c r="F18" s="72"/>
      <c r="G18" s="71">
        <v>7039.11</v>
      </c>
      <c r="H18" s="71"/>
      <c r="I18" s="71"/>
    </row>
    <row r="19" spans="1:9" s="35" customFormat="1" ht="37.5" customHeight="1" x14ac:dyDescent="0.25">
      <c r="A19" s="66"/>
      <c r="B19" s="66">
        <v>639</v>
      </c>
      <c r="C19" s="66"/>
      <c r="D19" s="66" t="s">
        <v>274</v>
      </c>
      <c r="E19" s="67">
        <f>E20</f>
        <v>0</v>
      </c>
      <c r="F19" s="67"/>
      <c r="G19" s="67">
        <f>G20</f>
        <v>556.30999999999995</v>
      </c>
      <c r="H19" s="67"/>
      <c r="I19" s="67"/>
    </row>
    <row r="20" spans="1:9" s="127" customFormat="1" ht="37.5" customHeight="1" x14ac:dyDescent="0.25">
      <c r="A20" s="66"/>
      <c r="B20" s="68">
        <v>6391</v>
      </c>
      <c r="C20" s="66"/>
      <c r="D20" s="68" t="s">
        <v>275</v>
      </c>
      <c r="E20" s="70">
        <v>0</v>
      </c>
      <c r="F20" s="71"/>
      <c r="G20" s="71">
        <v>556.30999999999995</v>
      </c>
      <c r="H20" s="71"/>
      <c r="I20" s="71"/>
    </row>
    <row r="21" spans="1:9" s="35" customFormat="1" ht="37.5" customHeight="1" x14ac:dyDescent="0.25">
      <c r="A21" s="66"/>
      <c r="B21" s="66">
        <v>64</v>
      </c>
      <c r="C21" s="66"/>
      <c r="D21" s="66" t="s">
        <v>33</v>
      </c>
      <c r="E21" s="67">
        <f t="shared" ref="E21:G22" si="5">E22</f>
        <v>0.03</v>
      </c>
      <c r="F21" s="67">
        <v>2</v>
      </c>
      <c r="G21" s="67">
        <f t="shared" si="5"/>
        <v>0.05</v>
      </c>
      <c r="H21" s="67">
        <f>G21/E21*100</f>
        <v>166.66666666666669</v>
      </c>
      <c r="I21" s="67">
        <f>G21/F21*100</f>
        <v>2.5</v>
      </c>
    </row>
    <row r="22" spans="1:9" s="35" customFormat="1" ht="37.5" customHeight="1" x14ac:dyDescent="0.25">
      <c r="A22" s="66"/>
      <c r="B22" s="66">
        <v>641</v>
      </c>
      <c r="C22" s="66"/>
      <c r="D22" s="66" t="s">
        <v>34</v>
      </c>
      <c r="E22" s="67">
        <f t="shared" si="5"/>
        <v>0.03</v>
      </c>
      <c r="F22" s="67"/>
      <c r="G22" s="67">
        <f t="shared" si="5"/>
        <v>0.05</v>
      </c>
      <c r="H22" s="67"/>
      <c r="I22" s="67"/>
    </row>
    <row r="23" spans="1:9" ht="37.5" customHeight="1" x14ac:dyDescent="0.25">
      <c r="A23" s="66"/>
      <c r="B23" s="68">
        <v>6413</v>
      </c>
      <c r="C23" s="66"/>
      <c r="D23" s="68" t="s">
        <v>35</v>
      </c>
      <c r="E23" s="69">
        <v>0.03</v>
      </c>
      <c r="F23" s="69"/>
      <c r="G23" s="69">
        <v>0.05</v>
      </c>
      <c r="H23" s="69"/>
      <c r="I23" s="69"/>
    </row>
    <row r="24" spans="1:9" s="35" customFormat="1" ht="60.75" customHeight="1" x14ac:dyDescent="0.25">
      <c r="A24" s="66"/>
      <c r="B24" s="66">
        <v>65</v>
      </c>
      <c r="C24" s="66"/>
      <c r="D24" s="66" t="s">
        <v>36</v>
      </c>
      <c r="E24" s="67">
        <f t="shared" ref="E24:G25" si="6">E25</f>
        <v>66339.38</v>
      </c>
      <c r="F24" s="67">
        <v>86760</v>
      </c>
      <c r="G24" s="67">
        <f t="shared" si="6"/>
        <v>72976.5</v>
      </c>
      <c r="H24" s="67">
        <f>G24/E24*100</f>
        <v>110.00479654769157</v>
      </c>
      <c r="I24" s="67">
        <f>G24/F24*100</f>
        <v>84.113070539419084</v>
      </c>
    </row>
    <row r="25" spans="1:9" s="35" customFormat="1" ht="37.5" customHeight="1" x14ac:dyDescent="0.25">
      <c r="A25" s="66"/>
      <c r="B25" s="66">
        <v>652</v>
      </c>
      <c r="C25" s="66"/>
      <c r="D25" s="66" t="s">
        <v>37</v>
      </c>
      <c r="E25" s="67">
        <f t="shared" si="6"/>
        <v>66339.38</v>
      </c>
      <c r="F25" s="67"/>
      <c r="G25" s="67">
        <f t="shared" si="6"/>
        <v>72976.5</v>
      </c>
      <c r="H25" s="67"/>
      <c r="I25" s="67"/>
    </row>
    <row r="26" spans="1:9" ht="37.5" customHeight="1" x14ac:dyDescent="0.25">
      <c r="A26" s="66"/>
      <c r="B26" s="68">
        <v>6526</v>
      </c>
      <c r="C26" s="66"/>
      <c r="D26" s="68" t="s">
        <v>38</v>
      </c>
      <c r="E26" s="70">
        <v>66339.38</v>
      </c>
      <c r="F26" s="71"/>
      <c r="G26" s="71">
        <v>72976.5</v>
      </c>
      <c r="H26" s="71"/>
      <c r="I26" s="71"/>
    </row>
    <row r="27" spans="1:9" s="35" customFormat="1" ht="37.5" customHeight="1" x14ac:dyDescent="0.25">
      <c r="A27" s="77"/>
      <c r="B27" s="77">
        <v>66</v>
      </c>
      <c r="C27" s="76"/>
      <c r="D27" s="66" t="s">
        <v>30</v>
      </c>
      <c r="E27" s="78">
        <f t="shared" ref="E27:G27" si="7">E28+E31</f>
        <v>53661.760000000002</v>
      </c>
      <c r="F27" s="78">
        <v>61722</v>
      </c>
      <c r="G27" s="78">
        <f t="shared" si="7"/>
        <v>37720.949999999997</v>
      </c>
      <c r="H27" s="78">
        <f>G27/E27*100</f>
        <v>70.293911343943989</v>
      </c>
      <c r="I27" s="78">
        <f>G27/F27*100</f>
        <v>61.114270438417421</v>
      </c>
    </row>
    <row r="28" spans="1:9" s="35" customFormat="1" ht="37.5" customHeight="1" x14ac:dyDescent="0.25">
      <c r="A28" s="77"/>
      <c r="B28" s="77">
        <v>661</v>
      </c>
      <c r="C28" s="76"/>
      <c r="D28" s="66" t="s">
        <v>31</v>
      </c>
      <c r="E28" s="78">
        <f t="shared" ref="E28:G28" si="8">E29+E30</f>
        <v>20311.39</v>
      </c>
      <c r="F28" s="78"/>
      <c r="G28" s="78">
        <f t="shared" si="8"/>
        <v>33348.479999999996</v>
      </c>
      <c r="H28" s="78"/>
      <c r="I28" s="78"/>
    </row>
    <row r="29" spans="1:9" s="33" customFormat="1" ht="37.5" customHeight="1" x14ac:dyDescent="0.25">
      <c r="A29" s="73"/>
      <c r="B29" s="73">
        <v>6614</v>
      </c>
      <c r="C29" s="74"/>
      <c r="D29" s="68" t="s">
        <v>180</v>
      </c>
      <c r="E29" s="75">
        <v>600</v>
      </c>
      <c r="F29" s="75"/>
      <c r="G29" s="75">
        <v>1552.5</v>
      </c>
      <c r="H29" s="75"/>
      <c r="I29" s="75"/>
    </row>
    <row r="30" spans="1:9" ht="37.5" customHeight="1" x14ac:dyDescent="0.25">
      <c r="A30" s="73"/>
      <c r="B30" s="73">
        <v>6615</v>
      </c>
      <c r="C30" s="76"/>
      <c r="D30" s="73" t="s">
        <v>32</v>
      </c>
      <c r="E30" s="70">
        <v>19711.39</v>
      </c>
      <c r="F30" s="71"/>
      <c r="G30" s="71">
        <v>31795.98</v>
      </c>
      <c r="H30" s="71"/>
      <c r="I30" s="71"/>
    </row>
    <row r="31" spans="1:9" s="35" customFormat="1" ht="27" customHeight="1" x14ac:dyDescent="0.25">
      <c r="A31" s="77"/>
      <c r="B31" s="77">
        <v>663</v>
      </c>
      <c r="C31" s="76"/>
      <c r="D31" s="79" t="s">
        <v>42</v>
      </c>
      <c r="E31" s="78">
        <f t="shared" ref="E31:G31" si="9">E32+E33</f>
        <v>33350.370000000003</v>
      </c>
      <c r="F31" s="78"/>
      <c r="G31" s="78">
        <f t="shared" si="9"/>
        <v>4372.4699999999993</v>
      </c>
      <c r="H31" s="78"/>
      <c r="I31" s="78"/>
    </row>
    <row r="32" spans="1:9" ht="27" customHeight="1" x14ac:dyDescent="0.25">
      <c r="A32" s="80"/>
      <c r="B32" s="81">
        <v>6631</v>
      </c>
      <c r="C32" s="82"/>
      <c r="D32" s="83" t="s">
        <v>43</v>
      </c>
      <c r="E32" s="70">
        <v>21966.15</v>
      </c>
      <c r="F32" s="71"/>
      <c r="G32" s="71">
        <v>3872.47</v>
      </c>
      <c r="H32" s="71"/>
      <c r="I32" s="71"/>
    </row>
    <row r="33" spans="1:9" ht="27" customHeight="1" x14ac:dyDescent="0.25">
      <c r="A33" s="68"/>
      <c r="B33" s="68">
        <v>6632</v>
      </c>
      <c r="C33" s="68"/>
      <c r="D33" s="83" t="s">
        <v>44</v>
      </c>
      <c r="E33" s="70">
        <v>11384.22</v>
      </c>
      <c r="F33" s="71"/>
      <c r="G33" s="71">
        <v>500</v>
      </c>
      <c r="H33" s="71"/>
      <c r="I33" s="71"/>
    </row>
    <row r="34" spans="1:9" s="35" customFormat="1" ht="38.25" x14ac:dyDescent="0.25">
      <c r="A34" s="66"/>
      <c r="B34" s="66">
        <v>67</v>
      </c>
      <c r="C34" s="66"/>
      <c r="D34" s="66" t="s">
        <v>25</v>
      </c>
      <c r="E34" s="67">
        <f t="shared" ref="E34:G34" si="10">E35</f>
        <v>338454.99</v>
      </c>
      <c r="F34" s="67">
        <v>383021.04</v>
      </c>
      <c r="G34" s="67">
        <f t="shared" si="10"/>
        <v>353491.8</v>
      </c>
      <c r="H34" s="67">
        <f>G34/E34*100</f>
        <v>104.44277982132868</v>
      </c>
      <c r="I34" s="67">
        <f>G34/F34*100</f>
        <v>92.290439188405955</v>
      </c>
    </row>
    <row r="35" spans="1:9" s="35" customFormat="1" ht="38.25" x14ac:dyDescent="0.25">
      <c r="A35" s="66"/>
      <c r="B35" s="66">
        <v>671</v>
      </c>
      <c r="C35" s="66"/>
      <c r="D35" s="66" t="s">
        <v>27</v>
      </c>
      <c r="E35" s="67">
        <f t="shared" ref="E35:G35" si="11">E36+E37</f>
        <v>338454.99</v>
      </c>
      <c r="F35" s="67"/>
      <c r="G35" s="67">
        <f t="shared" si="11"/>
        <v>353491.8</v>
      </c>
      <c r="H35" s="67"/>
      <c r="I35" s="67"/>
    </row>
    <row r="36" spans="1:9" ht="38.25" x14ac:dyDescent="0.25">
      <c r="A36" s="66"/>
      <c r="B36" s="68">
        <v>6711</v>
      </c>
      <c r="C36" s="68"/>
      <c r="D36" s="68" t="s">
        <v>29</v>
      </c>
      <c r="E36" s="70">
        <v>261182.34</v>
      </c>
      <c r="F36" s="71"/>
      <c r="G36" s="71">
        <v>333946.88</v>
      </c>
      <c r="H36" s="71"/>
      <c r="I36" s="71"/>
    </row>
    <row r="37" spans="1:9" ht="25.5" x14ac:dyDescent="0.25">
      <c r="A37" s="66"/>
      <c r="B37" s="68">
        <v>6712</v>
      </c>
      <c r="C37" s="68"/>
      <c r="D37" s="68" t="s">
        <v>28</v>
      </c>
      <c r="E37" s="70">
        <v>77272.649999999994</v>
      </c>
      <c r="F37" s="71"/>
      <c r="G37" s="71">
        <v>19544.919999999998</v>
      </c>
      <c r="H37" s="71"/>
      <c r="I37" s="71"/>
    </row>
    <row r="38" spans="1:9" ht="20.25" customHeight="1" x14ac:dyDescent="0.25">
      <c r="A38" s="63">
        <v>9</v>
      </c>
      <c r="B38" s="63"/>
      <c r="C38" s="63"/>
      <c r="D38" s="64" t="s">
        <v>181</v>
      </c>
      <c r="E38" s="65">
        <f>E39</f>
        <v>48231.5</v>
      </c>
      <c r="F38" s="65">
        <f t="shared" ref="E38:G40" si="12">F39</f>
        <v>1164.8599999999999</v>
      </c>
      <c r="G38" s="65">
        <f t="shared" si="12"/>
        <v>1164.8599999999999</v>
      </c>
      <c r="H38" s="65">
        <f>G38/E38*100</f>
        <v>2.4151436302001801</v>
      </c>
      <c r="I38" s="65">
        <f t="shared" ref="I38:I39" si="13">G38/F38*100</f>
        <v>100</v>
      </c>
    </row>
    <row r="39" spans="1:9" s="35" customFormat="1" ht="41.25" customHeight="1" x14ac:dyDescent="0.25">
      <c r="A39" s="77"/>
      <c r="B39" s="66">
        <v>92</v>
      </c>
      <c r="C39" s="66"/>
      <c r="D39" s="66" t="s">
        <v>182</v>
      </c>
      <c r="E39" s="67">
        <f t="shared" si="12"/>
        <v>48231.5</v>
      </c>
      <c r="F39" s="67">
        <v>1164.8599999999999</v>
      </c>
      <c r="G39" s="67">
        <f t="shared" si="12"/>
        <v>1164.8599999999999</v>
      </c>
      <c r="H39" s="67">
        <f>G39/E39*100</f>
        <v>2.4151436302001801</v>
      </c>
      <c r="I39" s="67">
        <f t="shared" si="13"/>
        <v>100</v>
      </c>
    </row>
    <row r="40" spans="1:9" s="35" customFormat="1" ht="27" customHeight="1" x14ac:dyDescent="0.25">
      <c r="A40" s="77"/>
      <c r="B40" s="77">
        <v>922</v>
      </c>
      <c r="C40" s="76"/>
      <c r="D40" s="79" t="s">
        <v>183</v>
      </c>
      <c r="E40" s="78">
        <f>E41</f>
        <v>48231.5</v>
      </c>
      <c r="F40" s="78"/>
      <c r="G40" s="78">
        <f t="shared" si="12"/>
        <v>1164.8599999999999</v>
      </c>
      <c r="H40" s="78"/>
      <c r="I40" s="78"/>
    </row>
    <row r="41" spans="1:9" ht="27" customHeight="1" x14ac:dyDescent="0.25">
      <c r="A41" s="80"/>
      <c r="B41" s="81">
        <v>9221</v>
      </c>
      <c r="C41" s="82"/>
      <c r="D41" s="83" t="s">
        <v>184</v>
      </c>
      <c r="E41" s="69">
        <v>48231.5</v>
      </c>
      <c r="F41" s="69"/>
      <c r="G41" s="69">
        <v>1164.8599999999999</v>
      </c>
      <c r="H41" s="69"/>
      <c r="I41" s="69"/>
    </row>
    <row r="42" spans="1:9" ht="27" customHeight="1" x14ac:dyDescent="0.25">
      <c r="A42" s="80"/>
      <c r="B42" s="81">
        <v>9222</v>
      </c>
      <c r="C42" s="82"/>
      <c r="D42" s="83" t="s">
        <v>185</v>
      </c>
      <c r="E42" s="69"/>
      <c r="F42" s="69"/>
      <c r="G42" s="69"/>
      <c r="H42" s="69"/>
      <c r="I42" s="69"/>
    </row>
    <row r="43" spans="1:9" x14ac:dyDescent="0.25">
      <c r="A43" s="95"/>
      <c r="B43" s="95"/>
      <c r="C43" s="95"/>
      <c r="D43" s="92" t="s">
        <v>238</v>
      </c>
      <c r="E43" s="99">
        <f>E12+E38</f>
        <v>3969126.09</v>
      </c>
      <c r="F43" s="99">
        <f t="shared" ref="F43" si="14">F12+F38</f>
        <v>5204989.29</v>
      </c>
      <c r="G43" s="99">
        <f>G12+G38</f>
        <v>4767068.93</v>
      </c>
      <c r="H43" s="99">
        <f>G43/E43*100</f>
        <v>120.10374127469454</v>
      </c>
      <c r="I43" s="99">
        <f t="shared" ref="I43" si="15">G43/F43*100</f>
        <v>91.586527164592866</v>
      </c>
    </row>
    <row r="44" spans="1:9" ht="27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</row>
    <row r="45" spans="1:9" x14ac:dyDescent="0.25">
      <c r="A45" s="93"/>
      <c r="B45" s="93"/>
      <c r="C45" s="93"/>
      <c r="D45" s="93"/>
      <c r="E45" s="93"/>
      <c r="F45" s="93"/>
      <c r="G45" s="93"/>
      <c r="H45" s="93"/>
      <c r="I45" s="93"/>
    </row>
    <row r="46" spans="1:9" x14ac:dyDescent="0.25">
      <c r="A46" s="93"/>
      <c r="B46" s="93"/>
      <c r="C46" s="93"/>
      <c r="D46" s="93"/>
      <c r="E46" s="93"/>
      <c r="F46" s="93"/>
      <c r="G46" s="93"/>
      <c r="H46" s="93"/>
      <c r="I46" s="93"/>
    </row>
    <row r="47" spans="1:9" x14ac:dyDescent="0.25">
      <c r="A47" s="93"/>
      <c r="B47" s="93"/>
      <c r="C47" s="93"/>
      <c r="D47" s="93"/>
      <c r="E47" s="93"/>
      <c r="F47" s="93"/>
      <c r="G47" s="93"/>
      <c r="H47" s="93"/>
      <c r="I47" s="93"/>
    </row>
    <row r="48" spans="1:9" ht="15.7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</row>
    <row r="49" spans="1:9" ht="15.75" customHeight="1" x14ac:dyDescent="0.25">
      <c r="A49" s="93"/>
      <c r="B49" s="93"/>
      <c r="C49" s="93"/>
      <c r="D49" s="93"/>
      <c r="E49" s="93"/>
      <c r="F49" s="93"/>
      <c r="G49" s="93"/>
      <c r="H49" s="93"/>
      <c r="I49" s="93"/>
    </row>
    <row r="50" spans="1:9" x14ac:dyDescent="0.25">
      <c r="A50" s="238" t="s">
        <v>239</v>
      </c>
      <c r="B50" s="239"/>
      <c r="C50" s="239"/>
      <c r="D50" s="239"/>
      <c r="E50" s="239"/>
      <c r="F50" s="239"/>
      <c r="G50" s="239"/>
      <c r="H50" s="239"/>
      <c r="I50" s="183"/>
    </row>
    <row r="51" spans="1:9" x14ac:dyDescent="0.25">
      <c r="A51" s="94"/>
      <c r="B51" s="94"/>
      <c r="C51" s="94"/>
      <c r="D51" s="94"/>
      <c r="E51" s="94"/>
      <c r="F51" s="94"/>
      <c r="G51" s="60"/>
      <c r="H51" s="60"/>
      <c r="I51" s="60"/>
    </row>
    <row r="52" spans="1:9" x14ac:dyDescent="0.25">
      <c r="A52" s="232" t="s">
        <v>221</v>
      </c>
      <c r="B52" s="233"/>
      <c r="C52" s="233"/>
      <c r="D52" s="234"/>
      <c r="E52" s="62" t="s">
        <v>256</v>
      </c>
      <c r="F52" s="61" t="s">
        <v>271</v>
      </c>
      <c r="G52" s="61" t="s">
        <v>272</v>
      </c>
      <c r="H52" s="61" t="s">
        <v>257</v>
      </c>
      <c r="I52" s="61" t="s">
        <v>257</v>
      </c>
    </row>
    <row r="53" spans="1:9" s="127" customFormat="1" ht="10.5" customHeight="1" x14ac:dyDescent="0.25">
      <c r="A53" s="235" t="s">
        <v>258</v>
      </c>
      <c r="B53" s="236"/>
      <c r="C53" s="236"/>
      <c r="D53" s="237"/>
      <c r="E53" s="186" t="s">
        <v>259</v>
      </c>
      <c r="F53" s="187" t="s">
        <v>260</v>
      </c>
      <c r="G53" s="187" t="s">
        <v>261</v>
      </c>
      <c r="H53" s="187" t="s">
        <v>280</v>
      </c>
      <c r="I53" s="187" t="s">
        <v>281</v>
      </c>
    </row>
    <row r="54" spans="1:9" s="127" customFormat="1" x14ac:dyDescent="0.25">
      <c r="A54" s="95"/>
      <c r="B54" s="95"/>
      <c r="C54" s="95"/>
      <c r="D54" s="92" t="s">
        <v>2</v>
      </c>
      <c r="E54" s="99">
        <f>E55+E109</f>
        <v>3967961.2300000004</v>
      </c>
      <c r="F54" s="99">
        <f t="shared" ref="F54" si="16">F55+F109</f>
        <v>5204989.29</v>
      </c>
      <c r="G54" s="99">
        <f>G55+G109</f>
        <v>4762737.4200000009</v>
      </c>
      <c r="H54" s="99">
        <f>G54/E54*100</f>
        <v>120.02983758992021</v>
      </c>
      <c r="I54" s="99">
        <f>G54/F54*100</f>
        <v>91.503308741678524</v>
      </c>
    </row>
    <row r="55" spans="1:9" s="152" customFormat="1" x14ac:dyDescent="0.25">
      <c r="A55" s="63">
        <v>3</v>
      </c>
      <c r="B55" s="63"/>
      <c r="C55" s="63"/>
      <c r="D55" s="63" t="s">
        <v>9</v>
      </c>
      <c r="E55" s="151">
        <f>E56+E63+E92+E96+E99+E104</f>
        <v>3869489.8900000006</v>
      </c>
      <c r="F55" s="151">
        <f t="shared" ref="F55:G55" si="17">F56+F63+F92+F96+F99+F104</f>
        <v>5133689.29</v>
      </c>
      <c r="G55" s="151">
        <f t="shared" si="17"/>
        <v>4718424.5900000008</v>
      </c>
      <c r="H55" s="151">
        <f>G55/E55*100</f>
        <v>121.9391889921697</v>
      </c>
      <c r="I55" s="151">
        <f t="shared" ref="I55:I56" si="18">G55/F55*100</f>
        <v>91.910988831971181</v>
      </c>
    </row>
    <row r="56" spans="1:9" x14ac:dyDescent="0.25">
      <c r="A56" s="66"/>
      <c r="B56" s="85">
        <v>31</v>
      </c>
      <c r="C56" s="68"/>
      <c r="D56" s="85" t="s">
        <v>10</v>
      </c>
      <c r="E56" s="96">
        <f t="shared" ref="E56:G56" si="19">E57+E59+E61</f>
        <v>3151547.93</v>
      </c>
      <c r="F56" s="96">
        <v>4252563.76</v>
      </c>
      <c r="G56" s="96">
        <f t="shared" si="19"/>
        <v>3981885.29</v>
      </c>
      <c r="H56" s="96">
        <f>G56/E56*100</f>
        <v>126.34696912256702</v>
      </c>
      <c r="I56" s="96">
        <f t="shared" si="18"/>
        <v>93.634934470682694</v>
      </c>
    </row>
    <row r="57" spans="1:9" s="35" customFormat="1" x14ac:dyDescent="0.25">
      <c r="A57" s="66"/>
      <c r="B57" s="66">
        <v>311</v>
      </c>
      <c r="C57" s="66"/>
      <c r="D57" s="66" t="s">
        <v>45</v>
      </c>
      <c r="E57" s="96">
        <f t="shared" ref="E57:G57" si="20">E58</f>
        <v>2592586.58</v>
      </c>
      <c r="F57" s="96"/>
      <c r="G57" s="96">
        <f t="shared" si="20"/>
        <v>3278860.2</v>
      </c>
      <c r="H57" s="96"/>
      <c r="I57" s="96"/>
    </row>
    <row r="58" spans="1:9" x14ac:dyDescent="0.25">
      <c r="A58" s="66"/>
      <c r="B58" s="68">
        <v>3111</v>
      </c>
      <c r="C58" s="68"/>
      <c r="D58" s="68" t="s">
        <v>46</v>
      </c>
      <c r="E58" s="86">
        <v>2592586.58</v>
      </c>
      <c r="F58" s="87"/>
      <c r="G58" s="87">
        <v>3278860.2</v>
      </c>
      <c r="H58" s="87"/>
      <c r="I58" s="87"/>
    </row>
    <row r="59" spans="1:9" s="35" customFormat="1" x14ac:dyDescent="0.25">
      <c r="A59" s="66"/>
      <c r="B59" s="66">
        <v>312</v>
      </c>
      <c r="C59" s="66"/>
      <c r="D59" s="66" t="s">
        <v>47</v>
      </c>
      <c r="E59" s="96">
        <f t="shared" ref="E59:G59" si="21">E60</f>
        <v>131136.21</v>
      </c>
      <c r="F59" s="96"/>
      <c r="G59" s="96">
        <f t="shared" si="21"/>
        <v>161998.38</v>
      </c>
      <c r="H59" s="96"/>
      <c r="I59" s="96"/>
    </row>
    <row r="60" spans="1:9" x14ac:dyDescent="0.25">
      <c r="A60" s="66"/>
      <c r="B60" s="68">
        <v>3121</v>
      </c>
      <c r="C60" s="68"/>
      <c r="D60" s="68" t="s">
        <v>47</v>
      </c>
      <c r="E60" s="86">
        <v>131136.21</v>
      </c>
      <c r="F60" s="87"/>
      <c r="G60" s="87">
        <v>161998.38</v>
      </c>
      <c r="H60" s="87"/>
      <c r="I60" s="87"/>
    </row>
    <row r="61" spans="1:9" s="35" customFormat="1" x14ac:dyDescent="0.25">
      <c r="A61" s="66"/>
      <c r="B61" s="66">
        <v>313</v>
      </c>
      <c r="C61" s="66"/>
      <c r="D61" s="66" t="s">
        <v>48</v>
      </c>
      <c r="E61" s="96">
        <f t="shared" ref="E61:G61" si="22">E62</f>
        <v>427825.14</v>
      </c>
      <c r="F61" s="96"/>
      <c r="G61" s="96">
        <f t="shared" si="22"/>
        <v>541026.71</v>
      </c>
      <c r="H61" s="96"/>
      <c r="I61" s="96"/>
    </row>
    <row r="62" spans="1:9" ht="25.5" x14ac:dyDescent="0.25">
      <c r="A62" s="66"/>
      <c r="B62" s="68">
        <v>3132</v>
      </c>
      <c r="C62" s="68"/>
      <c r="D62" s="68" t="s">
        <v>49</v>
      </c>
      <c r="E62" s="86">
        <v>427825.14</v>
      </c>
      <c r="F62" s="87"/>
      <c r="G62" s="87">
        <v>541026.71</v>
      </c>
      <c r="H62" s="87"/>
      <c r="I62" s="87"/>
    </row>
    <row r="63" spans="1:9" x14ac:dyDescent="0.25">
      <c r="A63" s="73"/>
      <c r="B63" s="76">
        <v>32</v>
      </c>
      <c r="C63" s="76"/>
      <c r="D63" s="76" t="s">
        <v>19</v>
      </c>
      <c r="E63" s="100">
        <f>E64+E69+E76+E84</f>
        <v>641735.91999999993</v>
      </c>
      <c r="F63" s="100">
        <v>796517.43</v>
      </c>
      <c r="G63" s="100">
        <f t="shared" ref="G63" si="23">G64+G69+G76+G84</f>
        <v>655214.57000000007</v>
      </c>
      <c r="H63" s="100">
        <f>G63/E63*100</f>
        <v>102.10034214696915</v>
      </c>
      <c r="I63" s="100">
        <f>G63/F63*100</f>
        <v>82.259916145212301</v>
      </c>
    </row>
    <row r="64" spans="1:9" s="35" customFormat="1" x14ac:dyDescent="0.25">
      <c r="A64" s="77"/>
      <c r="B64" s="77">
        <v>321</v>
      </c>
      <c r="C64" s="77"/>
      <c r="D64" s="77" t="s">
        <v>50</v>
      </c>
      <c r="E64" s="100">
        <f t="shared" ref="E64:G64" si="24">SUM(E65:E68)</f>
        <v>104678.98999999999</v>
      </c>
      <c r="F64" s="100"/>
      <c r="G64" s="100">
        <f t="shared" si="24"/>
        <v>111789.01000000001</v>
      </c>
      <c r="H64" s="100"/>
      <c r="I64" s="100"/>
    </row>
    <row r="65" spans="1:12" s="33" customFormat="1" x14ac:dyDescent="0.25">
      <c r="A65" s="73"/>
      <c r="B65" s="73">
        <v>3211</v>
      </c>
      <c r="C65" s="73"/>
      <c r="D65" s="73" t="s">
        <v>60</v>
      </c>
      <c r="E65" s="86">
        <v>14126.34</v>
      </c>
      <c r="F65" s="87"/>
      <c r="G65" s="87">
        <v>17577.150000000001</v>
      </c>
      <c r="H65" s="87"/>
      <c r="I65" s="87"/>
      <c r="L65"/>
    </row>
    <row r="66" spans="1:12" s="110" customFormat="1" ht="26.25" x14ac:dyDescent="0.25">
      <c r="A66" s="105"/>
      <c r="B66" s="105">
        <v>3212</v>
      </c>
      <c r="C66" s="105"/>
      <c r="D66" s="109" t="s">
        <v>51</v>
      </c>
      <c r="E66" s="86">
        <v>89087.65</v>
      </c>
      <c r="F66" s="87"/>
      <c r="G66" s="87">
        <v>91768.48</v>
      </c>
      <c r="H66" s="87"/>
      <c r="I66" s="87"/>
      <c r="L66" s="108"/>
    </row>
    <row r="67" spans="1:12" s="33" customFormat="1" x14ac:dyDescent="0.25">
      <c r="A67" s="73"/>
      <c r="B67" s="73">
        <v>3213</v>
      </c>
      <c r="C67" s="73"/>
      <c r="D67" s="73" t="s">
        <v>61</v>
      </c>
      <c r="E67" s="86">
        <v>1465</v>
      </c>
      <c r="F67" s="87"/>
      <c r="G67" s="87">
        <v>2443.38</v>
      </c>
      <c r="H67" s="87"/>
      <c r="I67" s="87"/>
      <c r="L67"/>
    </row>
    <row r="68" spans="1:12" s="33" customFormat="1" x14ac:dyDescent="0.25">
      <c r="A68" s="73"/>
      <c r="B68" s="73">
        <v>3214</v>
      </c>
      <c r="C68" s="73"/>
      <c r="D68" s="73" t="s">
        <v>62</v>
      </c>
      <c r="E68" s="86">
        <v>0</v>
      </c>
      <c r="F68" s="87"/>
      <c r="G68" s="87">
        <v>0</v>
      </c>
      <c r="H68" s="87"/>
      <c r="I68" s="87"/>
      <c r="L68"/>
    </row>
    <row r="69" spans="1:12" s="35" customFormat="1" x14ac:dyDescent="0.25">
      <c r="A69" s="77"/>
      <c r="B69" s="77">
        <v>322</v>
      </c>
      <c r="C69" s="76"/>
      <c r="D69" s="79" t="s">
        <v>52</v>
      </c>
      <c r="E69" s="100">
        <f t="shared" ref="E69:G69" si="25">SUM(E70:E75)</f>
        <v>399263.55999999994</v>
      </c>
      <c r="F69" s="100"/>
      <c r="G69" s="100">
        <f t="shared" si="25"/>
        <v>405795.89</v>
      </c>
      <c r="H69" s="100"/>
      <c r="I69" s="100"/>
    </row>
    <row r="70" spans="1:12" x14ac:dyDescent="0.25">
      <c r="A70" s="73"/>
      <c r="B70" s="73">
        <v>3221</v>
      </c>
      <c r="C70" s="74"/>
      <c r="D70" s="88" t="s">
        <v>63</v>
      </c>
      <c r="E70" s="86">
        <v>28430.91</v>
      </c>
      <c r="F70" s="87"/>
      <c r="G70" s="87">
        <v>30491.43</v>
      </c>
      <c r="H70" s="87"/>
      <c r="I70" s="87"/>
    </row>
    <row r="71" spans="1:12" x14ac:dyDescent="0.25">
      <c r="A71" s="73"/>
      <c r="B71" s="73">
        <v>3222</v>
      </c>
      <c r="C71" s="74"/>
      <c r="D71" s="88" t="s">
        <v>64</v>
      </c>
      <c r="E71" s="86">
        <v>291549.34999999998</v>
      </c>
      <c r="F71" s="87"/>
      <c r="G71" s="87">
        <v>294270.71000000002</v>
      </c>
      <c r="H71" s="87"/>
      <c r="I71" s="87"/>
    </row>
    <row r="72" spans="1:12" x14ac:dyDescent="0.25">
      <c r="A72" s="73"/>
      <c r="B72" s="73">
        <v>3223</v>
      </c>
      <c r="C72" s="74"/>
      <c r="D72" s="88" t="s">
        <v>75</v>
      </c>
      <c r="E72" s="86">
        <v>70205.820000000007</v>
      </c>
      <c r="F72" s="87"/>
      <c r="G72" s="87">
        <v>70340.490000000005</v>
      </c>
      <c r="H72" s="87"/>
      <c r="I72" s="87"/>
    </row>
    <row r="73" spans="1:12" x14ac:dyDescent="0.25">
      <c r="A73" s="73"/>
      <c r="B73" s="73">
        <v>3224</v>
      </c>
      <c r="C73" s="74"/>
      <c r="D73" s="88" t="s">
        <v>76</v>
      </c>
      <c r="E73" s="86">
        <v>6459.69</v>
      </c>
      <c r="F73" s="87"/>
      <c r="G73" s="87">
        <v>6818.96</v>
      </c>
      <c r="H73" s="87"/>
      <c r="I73" s="87"/>
    </row>
    <row r="74" spans="1:12" x14ac:dyDescent="0.25">
      <c r="A74" s="73"/>
      <c r="B74" s="73">
        <v>3225</v>
      </c>
      <c r="C74" s="74"/>
      <c r="D74" s="88" t="s">
        <v>53</v>
      </c>
      <c r="E74" s="86">
        <v>2122.8200000000002</v>
      </c>
      <c r="F74" s="87"/>
      <c r="G74" s="87">
        <v>735.1</v>
      </c>
      <c r="H74" s="87"/>
      <c r="I74" s="87"/>
    </row>
    <row r="75" spans="1:12" x14ac:dyDescent="0.25">
      <c r="A75" s="73"/>
      <c r="B75" s="73">
        <v>3227</v>
      </c>
      <c r="C75" s="76"/>
      <c r="D75" s="73" t="s">
        <v>77</v>
      </c>
      <c r="E75" s="86">
        <v>494.97</v>
      </c>
      <c r="F75" s="87"/>
      <c r="G75" s="87">
        <v>3139.2</v>
      </c>
      <c r="H75" s="87"/>
      <c r="I75" s="87"/>
    </row>
    <row r="76" spans="1:12" s="35" customFormat="1" x14ac:dyDescent="0.25">
      <c r="A76" s="77"/>
      <c r="B76" s="77">
        <v>323</v>
      </c>
      <c r="C76" s="76"/>
      <c r="D76" s="79" t="s">
        <v>65</v>
      </c>
      <c r="E76" s="100">
        <f t="shared" ref="E76:G76" si="26">SUM(E77:E83)</f>
        <v>81387.649999999994</v>
      </c>
      <c r="F76" s="100"/>
      <c r="G76" s="100">
        <f t="shared" si="26"/>
        <v>110230.67</v>
      </c>
      <c r="H76" s="100"/>
      <c r="I76" s="100"/>
    </row>
    <row r="77" spans="1:12" s="33" customFormat="1" x14ac:dyDescent="0.25">
      <c r="A77" s="73"/>
      <c r="B77" s="73">
        <v>3231</v>
      </c>
      <c r="C77" s="74"/>
      <c r="D77" s="88" t="s">
        <v>101</v>
      </c>
      <c r="E77" s="107">
        <v>5800.67</v>
      </c>
      <c r="F77" s="107"/>
      <c r="G77" s="107">
        <v>5760.58</v>
      </c>
      <c r="H77" s="107"/>
      <c r="I77" s="107"/>
    </row>
    <row r="78" spans="1:12" x14ac:dyDescent="0.25">
      <c r="A78" s="73"/>
      <c r="B78" s="73">
        <v>3232</v>
      </c>
      <c r="C78" s="74"/>
      <c r="D78" s="88" t="s">
        <v>78</v>
      </c>
      <c r="E78" s="86">
        <v>42701.27</v>
      </c>
      <c r="F78" s="87"/>
      <c r="G78" s="87">
        <v>70097.81</v>
      </c>
      <c r="H78" s="87"/>
      <c r="I78" s="87"/>
    </row>
    <row r="79" spans="1:12" x14ac:dyDescent="0.25">
      <c r="A79" s="73"/>
      <c r="B79" s="73">
        <v>3234</v>
      </c>
      <c r="C79" s="74"/>
      <c r="D79" s="88" t="s">
        <v>79</v>
      </c>
      <c r="E79" s="86">
        <v>14509.53</v>
      </c>
      <c r="F79" s="87"/>
      <c r="G79" s="87">
        <v>15140.07</v>
      </c>
      <c r="H79" s="87"/>
      <c r="I79" s="87"/>
    </row>
    <row r="80" spans="1:12" s="33" customFormat="1" x14ac:dyDescent="0.25">
      <c r="A80" s="73"/>
      <c r="B80" s="73">
        <v>3236</v>
      </c>
      <c r="C80" s="74"/>
      <c r="D80" s="88" t="s">
        <v>80</v>
      </c>
      <c r="E80" s="107">
        <v>11735.68</v>
      </c>
      <c r="F80" s="107"/>
      <c r="G80" s="107">
        <v>9616.5300000000007</v>
      </c>
      <c r="H80" s="107"/>
      <c r="I80" s="107"/>
    </row>
    <row r="81" spans="1:9" x14ac:dyDescent="0.25">
      <c r="A81" s="73"/>
      <c r="B81" s="73">
        <v>3237</v>
      </c>
      <c r="C81" s="74"/>
      <c r="D81" s="88" t="s">
        <v>66</v>
      </c>
      <c r="E81" s="86">
        <v>2111.64</v>
      </c>
      <c r="F81" s="87"/>
      <c r="G81" s="87">
        <v>2593.16</v>
      </c>
      <c r="H81" s="87"/>
      <c r="I81" s="87"/>
    </row>
    <row r="82" spans="1:9" x14ac:dyDescent="0.25">
      <c r="A82" s="73"/>
      <c r="B82" s="73">
        <v>3238</v>
      </c>
      <c r="C82" s="74"/>
      <c r="D82" s="88" t="s">
        <v>81</v>
      </c>
      <c r="E82" s="111">
        <v>3862.91</v>
      </c>
      <c r="F82" s="111"/>
      <c r="G82" s="111">
        <v>4520.16</v>
      </c>
      <c r="H82" s="111"/>
      <c r="I82" s="111"/>
    </row>
    <row r="83" spans="1:9" x14ac:dyDescent="0.25">
      <c r="A83" s="73"/>
      <c r="B83" s="73">
        <v>3239</v>
      </c>
      <c r="C83" s="74"/>
      <c r="D83" s="88" t="s">
        <v>82</v>
      </c>
      <c r="E83" s="86">
        <v>665.95</v>
      </c>
      <c r="F83" s="87"/>
      <c r="G83" s="87">
        <v>2502.36</v>
      </c>
      <c r="H83" s="87"/>
      <c r="I83" s="87"/>
    </row>
    <row r="84" spans="1:9" s="35" customFormat="1" ht="25.5" x14ac:dyDescent="0.25">
      <c r="A84" s="77"/>
      <c r="B84" s="77">
        <v>329</v>
      </c>
      <c r="C84" s="76"/>
      <c r="D84" s="79" t="s">
        <v>55</v>
      </c>
      <c r="E84" s="100">
        <f t="shared" ref="E84:G84" si="27">SUM(E85:E91)</f>
        <v>56405.72</v>
      </c>
      <c r="F84" s="100"/>
      <c r="G84" s="100">
        <f t="shared" si="27"/>
        <v>27399</v>
      </c>
      <c r="H84" s="100"/>
      <c r="I84" s="100"/>
    </row>
    <row r="85" spans="1:9" ht="25.5" x14ac:dyDescent="0.25">
      <c r="A85" s="73"/>
      <c r="B85" s="73">
        <v>3291</v>
      </c>
      <c r="C85" s="74"/>
      <c r="D85" s="88" t="s">
        <v>87</v>
      </c>
      <c r="E85" s="111">
        <v>819.12</v>
      </c>
      <c r="F85" s="111"/>
      <c r="G85" s="111">
        <v>1100.1099999999999</v>
      </c>
      <c r="H85" s="111"/>
      <c r="I85" s="111"/>
    </row>
    <row r="86" spans="1:9" x14ac:dyDescent="0.25">
      <c r="A86" s="73"/>
      <c r="B86" s="73">
        <v>3292</v>
      </c>
      <c r="C86" s="74"/>
      <c r="D86" s="88" t="s">
        <v>102</v>
      </c>
      <c r="E86" s="111">
        <v>828.33</v>
      </c>
      <c r="F86" s="111"/>
      <c r="G86" s="111">
        <v>806.76</v>
      </c>
      <c r="H86" s="111"/>
      <c r="I86" s="111"/>
    </row>
    <row r="87" spans="1:9" x14ac:dyDescent="0.25">
      <c r="A87" s="73"/>
      <c r="B87" s="73">
        <v>3293</v>
      </c>
      <c r="C87" s="74"/>
      <c r="D87" s="88" t="s">
        <v>91</v>
      </c>
      <c r="E87" s="111">
        <v>0</v>
      </c>
      <c r="F87" s="111"/>
      <c r="G87" s="111">
        <v>917.79</v>
      </c>
      <c r="H87" s="111"/>
      <c r="I87" s="111"/>
    </row>
    <row r="88" spans="1:9" x14ac:dyDescent="0.25">
      <c r="A88" s="73"/>
      <c r="B88" s="73">
        <v>3294</v>
      </c>
      <c r="C88" s="74"/>
      <c r="D88" s="88" t="s">
        <v>83</v>
      </c>
      <c r="E88" s="111">
        <v>163.09</v>
      </c>
      <c r="F88" s="111"/>
      <c r="G88" s="111">
        <v>163.09</v>
      </c>
      <c r="H88" s="111"/>
      <c r="I88" s="111"/>
    </row>
    <row r="89" spans="1:9" x14ac:dyDescent="0.25">
      <c r="A89" s="73"/>
      <c r="B89" s="73">
        <v>3295</v>
      </c>
      <c r="C89" s="74"/>
      <c r="D89" s="88" t="s">
        <v>54</v>
      </c>
      <c r="E89" s="86">
        <v>3387.94</v>
      </c>
      <c r="F89" s="87"/>
      <c r="G89" s="87">
        <v>3746.1</v>
      </c>
      <c r="H89" s="87"/>
      <c r="I89" s="87"/>
    </row>
    <row r="90" spans="1:9" x14ac:dyDescent="0.25">
      <c r="A90" s="73"/>
      <c r="B90" s="73">
        <v>3296</v>
      </c>
      <c r="C90" s="74"/>
      <c r="D90" s="88" t="s">
        <v>56</v>
      </c>
      <c r="E90" s="86">
        <v>2506.37</v>
      </c>
      <c r="F90" s="87"/>
      <c r="G90" s="87">
        <v>1835.9</v>
      </c>
      <c r="H90" s="87"/>
      <c r="I90" s="87"/>
    </row>
    <row r="91" spans="1:9" x14ac:dyDescent="0.25">
      <c r="A91" s="73"/>
      <c r="B91" s="73">
        <v>3299</v>
      </c>
      <c r="C91" s="74"/>
      <c r="D91" s="88" t="s">
        <v>55</v>
      </c>
      <c r="E91" s="86">
        <v>48700.87</v>
      </c>
      <c r="F91" s="87"/>
      <c r="G91" s="87">
        <v>18829.25</v>
      </c>
      <c r="H91" s="87"/>
      <c r="I91" s="87"/>
    </row>
    <row r="92" spans="1:9" x14ac:dyDescent="0.25">
      <c r="A92" s="73"/>
      <c r="B92" s="76">
        <v>34</v>
      </c>
      <c r="C92" s="76"/>
      <c r="D92" s="89" t="s">
        <v>57</v>
      </c>
      <c r="E92" s="100">
        <f>E93</f>
        <v>4983.49</v>
      </c>
      <c r="F92" s="100">
        <v>3780</v>
      </c>
      <c r="G92" s="100">
        <f t="shared" ref="G92" si="28">G93</f>
        <v>2976.96</v>
      </c>
      <c r="H92" s="100">
        <f>G92/E92*100</f>
        <v>59.736449757097944</v>
      </c>
      <c r="I92" s="100">
        <f>G92/F92*100</f>
        <v>78.75555555555556</v>
      </c>
    </row>
    <row r="93" spans="1:9" s="35" customFormat="1" x14ac:dyDescent="0.25">
      <c r="A93" s="77"/>
      <c r="B93" s="77">
        <v>343</v>
      </c>
      <c r="C93" s="76"/>
      <c r="D93" s="79" t="s">
        <v>58</v>
      </c>
      <c r="E93" s="100">
        <f t="shared" ref="E93:G93" si="29">E94+E95</f>
        <v>4983.49</v>
      </c>
      <c r="F93" s="100"/>
      <c r="G93" s="100">
        <f t="shared" si="29"/>
        <v>2976.96</v>
      </c>
      <c r="H93" s="100"/>
      <c r="I93" s="100"/>
    </row>
    <row r="94" spans="1:9" s="108" customFormat="1" ht="26.25" x14ac:dyDescent="0.25">
      <c r="A94" s="105"/>
      <c r="B94" s="105">
        <v>3431</v>
      </c>
      <c r="C94" s="102"/>
      <c r="D94" s="109" t="s">
        <v>84</v>
      </c>
      <c r="E94" s="86">
        <v>1725.97</v>
      </c>
      <c r="F94" s="87"/>
      <c r="G94" s="87">
        <v>1775.71</v>
      </c>
      <c r="H94" s="87"/>
      <c r="I94" s="87"/>
    </row>
    <row r="95" spans="1:9" x14ac:dyDescent="0.25">
      <c r="A95" s="73"/>
      <c r="B95" s="73">
        <v>3433</v>
      </c>
      <c r="C95" s="76"/>
      <c r="D95" s="88" t="s">
        <v>59</v>
      </c>
      <c r="E95" s="86">
        <v>3257.52</v>
      </c>
      <c r="F95" s="87"/>
      <c r="G95" s="87">
        <v>1201.25</v>
      </c>
      <c r="H95" s="87"/>
      <c r="I95" s="87"/>
    </row>
    <row r="96" spans="1:9" s="127" customFormat="1" ht="25.5" x14ac:dyDescent="0.25">
      <c r="A96" s="76"/>
      <c r="B96" s="76">
        <v>36</v>
      </c>
      <c r="C96" s="76"/>
      <c r="D96" s="89" t="s">
        <v>273</v>
      </c>
      <c r="E96" s="100">
        <f>E97</f>
        <v>0</v>
      </c>
      <c r="F96" s="100">
        <v>1152.74</v>
      </c>
      <c r="G96" s="100">
        <f t="shared" ref="G96" si="30">G97</f>
        <v>1152.74</v>
      </c>
      <c r="H96" s="100">
        <v>0</v>
      </c>
      <c r="I96" s="100">
        <f>G96/F96*100</f>
        <v>100</v>
      </c>
    </row>
    <row r="97" spans="1:9" s="35" customFormat="1" ht="25.5" x14ac:dyDescent="0.25">
      <c r="A97" s="77"/>
      <c r="B97" s="77">
        <v>369</v>
      </c>
      <c r="C97" s="76"/>
      <c r="D97" s="79" t="s">
        <v>274</v>
      </c>
      <c r="E97" s="100">
        <f>E98</f>
        <v>0</v>
      </c>
      <c r="F97" s="100"/>
      <c r="G97" s="100">
        <f>G98</f>
        <v>1152.74</v>
      </c>
      <c r="H97" s="100"/>
      <c r="I97" s="100"/>
    </row>
    <row r="98" spans="1:9" s="127" customFormat="1" ht="25.5" x14ac:dyDescent="0.25">
      <c r="A98" s="73"/>
      <c r="B98" s="73">
        <v>3691</v>
      </c>
      <c r="C98" s="76"/>
      <c r="D98" s="88" t="s">
        <v>275</v>
      </c>
      <c r="E98" s="86">
        <v>0</v>
      </c>
      <c r="F98" s="87"/>
      <c r="G98" s="87">
        <v>1152.74</v>
      </c>
      <c r="H98" s="87"/>
      <c r="I98" s="87"/>
    </row>
    <row r="99" spans="1:9" ht="38.25" x14ac:dyDescent="0.25">
      <c r="A99" s="76"/>
      <c r="B99" s="76">
        <v>37</v>
      </c>
      <c r="C99" s="76"/>
      <c r="D99" s="89" t="s">
        <v>103</v>
      </c>
      <c r="E99" s="100">
        <f>E100</f>
        <v>68769.12000000001</v>
      </c>
      <c r="F99" s="100">
        <v>77190.2</v>
      </c>
      <c r="G99" s="100">
        <f t="shared" ref="G99" si="31">G100</f>
        <v>74709.87000000001</v>
      </c>
      <c r="H99" s="100">
        <f>G99/E99*100</f>
        <v>108.6386884113102</v>
      </c>
      <c r="I99" s="100">
        <f>G99/F99*100</f>
        <v>96.786729403473515</v>
      </c>
    </row>
    <row r="100" spans="1:9" s="35" customFormat="1" ht="25.5" x14ac:dyDescent="0.25">
      <c r="A100" s="77"/>
      <c r="B100" s="77">
        <v>372</v>
      </c>
      <c r="C100" s="76"/>
      <c r="D100" s="79" t="s">
        <v>72</v>
      </c>
      <c r="E100" s="100">
        <f t="shared" ref="E100:G100" si="32">SUM(E101:E103)</f>
        <v>68769.12000000001</v>
      </c>
      <c r="F100" s="100"/>
      <c r="G100" s="100">
        <f t="shared" si="32"/>
        <v>74709.87000000001</v>
      </c>
      <c r="H100" s="100"/>
      <c r="I100" s="100"/>
    </row>
    <row r="101" spans="1:9" ht="25.5" x14ac:dyDescent="0.25">
      <c r="A101" s="73"/>
      <c r="B101" s="73">
        <v>3721</v>
      </c>
      <c r="C101" s="76"/>
      <c r="D101" s="88" t="s">
        <v>73</v>
      </c>
      <c r="E101" s="86">
        <v>5211.46</v>
      </c>
      <c r="F101" s="87"/>
      <c r="G101" s="87">
        <v>3817.62</v>
      </c>
      <c r="H101" s="87"/>
      <c r="I101" s="87"/>
    </row>
    <row r="102" spans="1:9" ht="25.5" x14ac:dyDescent="0.25">
      <c r="A102" s="73"/>
      <c r="B102" s="73">
        <v>3722</v>
      </c>
      <c r="C102" s="76"/>
      <c r="D102" s="88" t="s">
        <v>74</v>
      </c>
      <c r="E102" s="86">
        <v>63557.66</v>
      </c>
      <c r="F102" s="87"/>
      <c r="G102" s="87">
        <v>63581.26</v>
      </c>
      <c r="H102" s="87"/>
      <c r="I102" s="87"/>
    </row>
    <row r="103" spans="1:9" ht="25.5" x14ac:dyDescent="0.25">
      <c r="A103" s="73"/>
      <c r="B103" s="73">
        <v>3723</v>
      </c>
      <c r="C103" s="76"/>
      <c r="D103" s="88" t="s">
        <v>88</v>
      </c>
      <c r="E103" s="111">
        <v>0</v>
      </c>
      <c r="F103" s="111"/>
      <c r="G103" s="111">
        <v>7310.99</v>
      </c>
      <c r="H103" s="111"/>
      <c r="I103" s="111"/>
    </row>
    <row r="104" spans="1:9" s="104" customFormat="1" x14ac:dyDescent="0.25">
      <c r="A104" s="101"/>
      <c r="B104" s="101">
        <v>38</v>
      </c>
      <c r="C104" s="102"/>
      <c r="D104" s="103" t="s">
        <v>157</v>
      </c>
      <c r="E104" s="100">
        <f>E107+E105</f>
        <v>2453.4299999999998</v>
      </c>
      <c r="F104" s="100">
        <v>2485.16</v>
      </c>
      <c r="G104" s="100">
        <f t="shared" ref="G104" si="33">G107+G105</f>
        <v>2485.16</v>
      </c>
      <c r="H104" s="100">
        <v>0</v>
      </c>
      <c r="I104" s="100">
        <f>G104/F104*100</f>
        <v>100</v>
      </c>
    </row>
    <row r="105" spans="1:9" s="104" customFormat="1" x14ac:dyDescent="0.25">
      <c r="A105" s="101"/>
      <c r="B105" s="101">
        <v>381</v>
      </c>
      <c r="C105" s="102"/>
      <c r="D105" s="103" t="s">
        <v>43</v>
      </c>
      <c r="E105" s="100">
        <f t="shared" ref="E105:G107" si="34">E106</f>
        <v>2453.4299999999998</v>
      </c>
      <c r="F105" s="100"/>
      <c r="G105" s="100">
        <f t="shared" si="34"/>
        <v>2485.16</v>
      </c>
      <c r="H105" s="100"/>
      <c r="I105" s="100"/>
    </row>
    <row r="106" spans="1:9" s="108" customFormat="1" x14ac:dyDescent="0.25">
      <c r="A106" s="105"/>
      <c r="B106" s="105">
        <v>3812</v>
      </c>
      <c r="C106" s="102"/>
      <c r="D106" s="106" t="s">
        <v>249</v>
      </c>
      <c r="E106" s="86">
        <v>2453.4299999999998</v>
      </c>
      <c r="F106" s="86"/>
      <c r="G106" s="86">
        <v>2485.16</v>
      </c>
      <c r="H106" s="86"/>
      <c r="I106" s="86"/>
    </row>
    <row r="107" spans="1:9" s="104" customFormat="1" x14ac:dyDescent="0.25">
      <c r="A107" s="101"/>
      <c r="B107" s="101">
        <v>383</v>
      </c>
      <c r="C107" s="102"/>
      <c r="D107" s="103" t="s">
        <v>158</v>
      </c>
      <c r="E107" s="100">
        <f t="shared" si="34"/>
        <v>0</v>
      </c>
      <c r="F107" s="100"/>
      <c r="G107" s="100">
        <f t="shared" si="34"/>
        <v>0</v>
      </c>
      <c r="H107" s="100"/>
      <c r="I107" s="100"/>
    </row>
    <row r="108" spans="1:9" s="108" customFormat="1" ht="26.25" x14ac:dyDescent="0.25">
      <c r="A108" s="105"/>
      <c r="B108" s="105">
        <v>3831</v>
      </c>
      <c r="C108" s="102"/>
      <c r="D108" s="106" t="s">
        <v>159</v>
      </c>
      <c r="E108" s="86">
        <v>0</v>
      </c>
      <c r="F108" s="86"/>
      <c r="G108" s="86">
        <v>0</v>
      </c>
      <c r="H108" s="86"/>
      <c r="I108" s="86"/>
    </row>
    <row r="109" spans="1:9" ht="25.5" x14ac:dyDescent="0.25">
      <c r="A109" s="153">
        <v>4</v>
      </c>
      <c r="B109" s="154"/>
      <c r="C109" s="154"/>
      <c r="D109" s="155" t="s">
        <v>11</v>
      </c>
      <c r="E109" s="156">
        <f t="shared" ref="E109:G109" si="35">E110+E121</f>
        <v>98471.34</v>
      </c>
      <c r="F109" s="156">
        <f t="shared" ref="F109" si="36">F110+F121</f>
        <v>71300</v>
      </c>
      <c r="G109" s="156">
        <f t="shared" si="35"/>
        <v>44312.83</v>
      </c>
      <c r="H109" s="156">
        <f>G109/E109*100</f>
        <v>45.000738285880956</v>
      </c>
      <c r="I109" s="156">
        <f t="shared" ref="I109:I110" si="37">G109/F109*100</f>
        <v>62.149831697054701</v>
      </c>
    </row>
    <row r="110" spans="1:9" ht="25.5" x14ac:dyDescent="0.25">
      <c r="A110" s="68"/>
      <c r="B110" s="85">
        <v>42</v>
      </c>
      <c r="C110" s="85"/>
      <c r="D110" s="91" t="s">
        <v>26</v>
      </c>
      <c r="E110" s="96">
        <f t="shared" ref="E110:G110" si="38">E111+E113+E119</f>
        <v>39720.869999999995</v>
      </c>
      <c r="F110" s="96">
        <v>71300</v>
      </c>
      <c r="G110" s="96">
        <f t="shared" si="38"/>
        <v>44312.83</v>
      </c>
      <c r="H110" s="96">
        <f>G110/E110*100</f>
        <v>111.56057256550524</v>
      </c>
      <c r="I110" s="96">
        <f t="shared" si="37"/>
        <v>62.149831697054701</v>
      </c>
    </row>
    <row r="111" spans="1:9" s="35" customFormat="1" x14ac:dyDescent="0.25">
      <c r="A111" s="66"/>
      <c r="B111" s="66">
        <v>421</v>
      </c>
      <c r="C111" s="85"/>
      <c r="D111" s="90" t="s">
        <v>85</v>
      </c>
      <c r="E111" s="98">
        <f t="shared" ref="E111:G111" si="39">E112</f>
        <v>12187.5</v>
      </c>
      <c r="F111" s="98"/>
      <c r="G111" s="98">
        <f t="shared" si="39"/>
        <v>12187.5</v>
      </c>
      <c r="H111" s="98"/>
      <c r="I111" s="98"/>
    </row>
    <row r="112" spans="1:9" x14ac:dyDescent="0.25">
      <c r="A112" s="68"/>
      <c r="B112" s="68">
        <v>4212</v>
      </c>
      <c r="C112" s="85"/>
      <c r="D112" s="83" t="s">
        <v>86</v>
      </c>
      <c r="E112" s="111">
        <v>12187.5</v>
      </c>
      <c r="F112" s="111"/>
      <c r="G112" s="111">
        <v>12187.5</v>
      </c>
      <c r="H112" s="111"/>
      <c r="I112" s="111"/>
    </row>
    <row r="113" spans="1:9" s="35" customFormat="1" x14ac:dyDescent="0.25">
      <c r="A113" s="66"/>
      <c r="B113" s="66">
        <v>422</v>
      </c>
      <c r="C113" s="66"/>
      <c r="D113" s="90" t="s">
        <v>67</v>
      </c>
      <c r="E113" s="96">
        <f t="shared" ref="E113:G113" si="40">SUM(E114:E118)</f>
        <v>17968.91</v>
      </c>
      <c r="F113" s="96"/>
      <c r="G113" s="96">
        <f t="shared" si="40"/>
        <v>24386.22</v>
      </c>
      <c r="H113" s="96"/>
      <c r="I113" s="96"/>
    </row>
    <row r="114" spans="1:9" x14ac:dyDescent="0.25">
      <c r="A114" s="68"/>
      <c r="B114" s="68">
        <v>4221</v>
      </c>
      <c r="C114" s="68"/>
      <c r="D114" s="83" t="s">
        <v>68</v>
      </c>
      <c r="E114" s="86">
        <v>11384.22</v>
      </c>
      <c r="F114" s="87"/>
      <c r="G114" s="87">
        <v>11478.55</v>
      </c>
      <c r="H114" s="97"/>
      <c r="I114" s="97"/>
    </row>
    <row r="115" spans="1:9" x14ac:dyDescent="0.25">
      <c r="A115" s="68"/>
      <c r="B115" s="68">
        <v>4223</v>
      </c>
      <c r="C115" s="68"/>
      <c r="D115" s="83" t="s">
        <v>165</v>
      </c>
      <c r="E115" s="86">
        <v>1552.75</v>
      </c>
      <c r="F115" s="87"/>
      <c r="G115" s="87">
        <v>6157.42</v>
      </c>
      <c r="H115" s="87"/>
      <c r="I115" s="87"/>
    </row>
    <row r="116" spans="1:9" x14ac:dyDescent="0.25">
      <c r="A116" s="68"/>
      <c r="B116" s="68">
        <v>4225</v>
      </c>
      <c r="C116" s="68"/>
      <c r="D116" s="83" t="s">
        <v>166</v>
      </c>
      <c r="E116" s="86">
        <v>0</v>
      </c>
      <c r="F116" s="87"/>
      <c r="G116" s="87">
        <v>0</v>
      </c>
      <c r="H116" s="87"/>
      <c r="I116" s="87"/>
    </row>
    <row r="117" spans="1:9" x14ac:dyDescent="0.25">
      <c r="A117" s="68"/>
      <c r="B117" s="68">
        <v>4226</v>
      </c>
      <c r="C117" s="68"/>
      <c r="D117" s="83" t="s">
        <v>154</v>
      </c>
      <c r="E117" s="86">
        <v>0</v>
      </c>
      <c r="F117" s="87"/>
      <c r="G117" s="87">
        <v>2490.2399999999998</v>
      </c>
      <c r="H117" s="87"/>
      <c r="I117" s="87"/>
    </row>
    <row r="118" spans="1:9" ht="25.5" x14ac:dyDescent="0.25">
      <c r="A118" s="68"/>
      <c r="B118" s="68">
        <v>4227</v>
      </c>
      <c r="C118" s="68"/>
      <c r="D118" s="83" t="s">
        <v>69</v>
      </c>
      <c r="E118" s="86">
        <v>5031.9399999999996</v>
      </c>
      <c r="F118" s="87"/>
      <c r="G118" s="87">
        <v>4260.01</v>
      </c>
      <c r="H118" s="87"/>
      <c r="I118" s="87"/>
    </row>
    <row r="119" spans="1:9" s="35" customFormat="1" ht="25.5" x14ac:dyDescent="0.25">
      <c r="A119" s="66"/>
      <c r="B119" s="66">
        <v>424</v>
      </c>
      <c r="C119" s="66"/>
      <c r="D119" s="90" t="s">
        <v>70</v>
      </c>
      <c r="E119" s="96">
        <f t="shared" ref="E119:G119" si="41">E120</f>
        <v>9564.4599999999991</v>
      </c>
      <c r="F119" s="96"/>
      <c r="G119" s="96">
        <f t="shared" si="41"/>
        <v>7739.11</v>
      </c>
      <c r="H119" s="96"/>
      <c r="I119" s="96"/>
    </row>
    <row r="120" spans="1:9" x14ac:dyDescent="0.25">
      <c r="A120" s="68"/>
      <c r="B120" s="68">
        <v>4241</v>
      </c>
      <c r="C120" s="68"/>
      <c r="D120" s="83" t="s">
        <v>71</v>
      </c>
      <c r="E120" s="86">
        <v>9564.4599999999991</v>
      </c>
      <c r="F120" s="87"/>
      <c r="G120" s="87">
        <v>7739.11</v>
      </c>
      <c r="H120" s="87"/>
      <c r="I120" s="87"/>
    </row>
    <row r="121" spans="1:9" ht="25.5" x14ac:dyDescent="0.25">
      <c r="A121" s="68"/>
      <c r="B121" s="85">
        <v>45</v>
      </c>
      <c r="C121" s="85"/>
      <c r="D121" s="91" t="s">
        <v>89</v>
      </c>
      <c r="E121" s="96">
        <f t="shared" ref="E121:G122" si="42">E122</f>
        <v>58750.47</v>
      </c>
      <c r="F121" s="96">
        <v>0</v>
      </c>
      <c r="G121" s="96">
        <f t="shared" si="42"/>
        <v>0</v>
      </c>
      <c r="H121" s="96">
        <f>G121/E121*100</f>
        <v>0</v>
      </c>
      <c r="I121" s="96">
        <v>0</v>
      </c>
    </row>
    <row r="122" spans="1:9" s="35" customFormat="1" ht="25.5" x14ac:dyDescent="0.25">
      <c r="A122" s="66"/>
      <c r="B122" s="66">
        <v>451</v>
      </c>
      <c r="C122" s="85"/>
      <c r="D122" s="90" t="s">
        <v>90</v>
      </c>
      <c r="E122" s="98">
        <f t="shared" si="42"/>
        <v>58750.47</v>
      </c>
      <c r="F122" s="98"/>
      <c r="G122" s="98">
        <f t="shared" si="42"/>
        <v>0</v>
      </c>
      <c r="H122" s="98"/>
      <c r="I122" s="98"/>
    </row>
    <row r="123" spans="1:9" ht="25.5" x14ac:dyDescent="0.25">
      <c r="A123" s="68"/>
      <c r="B123" s="68">
        <v>4511</v>
      </c>
      <c r="C123" s="85"/>
      <c r="D123" s="83" t="s">
        <v>90</v>
      </c>
      <c r="E123" s="111">
        <v>58750.47</v>
      </c>
      <c r="F123" s="111"/>
      <c r="G123" s="111">
        <v>0</v>
      </c>
      <c r="H123" s="111"/>
      <c r="I123" s="111"/>
    </row>
  </sheetData>
  <mergeCells count="9">
    <mergeCell ref="A1:I1"/>
    <mergeCell ref="A9:D9"/>
    <mergeCell ref="A10:D10"/>
    <mergeCell ref="A52:D52"/>
    <mergeCell ref="A53:D53"/>
    <mergeCell ref="A7:H7"/>
    <mergeCell ref="A50:H50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D40" sqref="D40"/>
    </sheetView>
  </sheetViews>
  <sheetFormatPr defaultRowHeight="15" x14ac:dyDescent="0.25"/>
  <cols>
    <col min="1" max="1" width="43.28515625" style="127" customWidth="1"/>
    <col min="2" max="4" width="25.28515625" style="127" customWidth="1"/>
    <col min="5" max="6" width="15.7109375" style="127" customWidth="1"/>
    <col min="7" max="16384" width="9.140625" style="127"/>
  </cols>
  <sheetData>
    <row r="1" spans="1:10" ht="42" customHeight="1" x14ac:dyDescent="0.25">
      <c r="A1" s="211" t="s">
        <v>269</v>
      </c>
      <c r="B1" s="231"/>
      <c r="C1" s="231"/>
      <c r="D1" s="231"/>
      <c r="E1" s="231"/>
      <c r="F1" s="231"/>
      <c r="G1" s="198"/>
      <c r="H1" s="198"/>
      <c r="I1" s="198"/>
      <c r="J1" s="198"/>
    </row>
    <row r="2" spans="1:10" ht="18" customHeight="1" x14ac:dyDescent="0.25">
      <c r="A2" s="129"/>
      <c r="B2" s="129"/>
      <c r="C2" s="129"/>
      <c r="D2" s="129"/>
      <c r="E2" s="129"/>
      <c r="F2" s="129"/>
    </row>
    <row r="3" spans="1:10" ht="15.75" customHeight="1" x14ac:dyDescent="0.25">
      <c r="A3" s="211" t="s">
        <v>18</v>
      </c>
      <c r="B3" s="211"/>
      <c r="C3" s="211"/>
      <c r="D3" s="211"/>
      <c r="E3" s="211"/>
      <c r="F3" s="182"/>
    </row>
    <row r="4" spans="1:10" ht="18" x14ac:dyDescent="0.25">
      <c r="B4" s="129"/>
      <c r="C4" s="129"/>
      <c r="D4" s="130"/>
      <c r="E4" s="130"/>
      <c r="F4" s="130"/>
    </row>
    <row r="5" spans="1:10" ht="18" customHeight="1" x14ac:dyDescent="0.25">
      <c r="A5" s="211" t="s">
        <v>7</v>
      </c>
      <c r="B5" s="211"/>
      <c r="C5" s="211"/>
      <c r="D5" s="211"/>
      <c r="E5" s="211"/>
      <c r="F5" s="182"/>
    </row>
    <row r="6" spans="1:10" ht="18" x14ac:dyDescent="0.25">
      <c r="A6" s="129"/>
      <c r="B6" s="129"/>
      <c r="C6" s="129"/>
      <c r="D6" s="130"/>
      <c r="E6" s="130"/>
      <c r="F6" s="130"/>
    </row>
    <row r="7" spans="1:10" ht="15.75" customHeight="1" x14ac:dyDescent="0.25">
      <c r="A7" s="211" t="s">
        <v>225</v>
      </c>
      <c r="B7" s="211"/>
      <c r="C7" s="211"/>
      <c r="D7" s="211"/>
      <c r="E7" s="211"/>
      <c r="F7" s="182"/>
    </row>
    <row r="8" spans="1:10" ht="18" x14ac:dyDescent="0.25">
      <c r="A8" s="129"/>
      <c r="B8" s="129"/>
      <c r="C8" s="129"/>
      <c r="D8" s="130"/>
      <c r="E8" s="130"/>
      <c r="F8" s="130"/>
    </row>
    <row r="9" spans="1:10" x14ac:dyDescent="0.25">
      <c r="A9" s="139" t="s">
        <v>221</v>
      </c>
      <c r="B9" s="138" t="s">
        <v>256</v>
      </c>
      <c r="C9" s="139" t="s">
        <v>271</v>
      </c>
      <c r="D9" s="139" t="s">
        <v>272</v>
      </c>
      <c r="E9" s="139" t="s">
        <v>257</v>
      </c>
      <c r="F9" s="139" t="s">
        <v>257</v>
      </c>
    </row>
    <row r="10" spans="1:10" ht="10.5" customHeight="1" x14ac:dyDescent="0.25">
      <c r="A10" s="180" t="s">
        <v>258</v>
      </c>
      <c r="B10" s="181" t="s">
        <v>259</v>
      </c>
      <c r="C10" s="181" t="s">
        <v>260</v>
      </c>
      <c r="D10" s="181" t="s">
        <v>261</v>
      </c>
      <c r="E10" s="181" t="s">
        <v>280</v>
      </c>
      <c r="F10" s="181" t="s">
        <v>281</v>
      </c>
    </row>
    <row r="11" spans="1:10" s="35" customFormat="1" x14ac:dyDescent="0.25">
      <c r="A11" s="157" t="s">
        <v>266</v>
      </c>
      <c r="B11" s="165">
        <f>B13+B16+B19+B22+B25</f>
        <v>3969126.09</v>
      </c>
      <c r="C11" s="165">
        <f t="shared" ref="C11" si="0">C13+C16+C19+C22+C25</f>
        <v>5204989.2899999991</v>
      </c>
      <c r="D11" s="165">
        <f t="shared" ref="D11" si="1">D13+D16+D19+D22+D25</f>
        <v>4767068.93</v>
      </c>
      <c r="E11" s="165">
        <f>D11/B11*100</f>
        <v>120.10374127469454</v>
      </c>
      <c r="F11" s="165">
        <f>D11/C11*100</f>
        <v>91.586527164592894</v>
      </c>
    </row>
    <row r="12" spans="1:10" s="35" customFormat="1" x14ac:dyDescent="0.25">
      <c r="A12" s="157" t="s">
        <v>0</v>
      </c>
      <c r="B12" s="165">
        <f>B14+B17+B20+B23+B26</f>
        <v>3920894.5900000003</v>
      </c>
      <c r="C12" s="165">
        <f t="shared" ref="C12" si="2">C14+C17+C20+C23+C26</f>
        <v>5203824.43</v>
      </c>
      <c r="D12" s="165">
        <f t="shared" ref="D12" si="3">D14+D17+D20+D23+D26</f>
        <v>4765904.0699999994</v>
      </c>
      <c r="E12" s="165">
        <f>D12/B12*100</f>
        <v>121.55144599283906</v>
      </c>
      <c r="F12" s="165">
        <f t="shared" ref="F12:F27" si="4">D12/C12*100</f>
        <v>91.584643834726748</v>
      </c>
    </row>
    <row r="13" spans="1:10" s="35" customFormat="1" x14ac:dyDescent="0.25">
      <c r="A13" s="140" t="s">
        <v>220</v>
      </c>
      <c r="B13" s="40">
        <f t="shared" ref="B13" si="5">B14+B15</f>
        <v>337599.35</v>
      </c>
      <c r="C13" s="40">
        <f t="shared" ref="C13" si="6">C14+C15</f>
        <v>383021.04</v>
      </c>
      <c r="D13" s="40">
        <f>D14+D15</f>
        <v>353491.8</v>
      </c>
      <c r="E13" s="40">
        <f>D13/B13*100</f>
        <v>104.70748832899115</v>
      </c>
      <c r="F13" s="40">
        <f t="shared" si="4"/>
        <v>92.290439188405955</v>
      </c>
    </row>
    <row r="14" spans="1:10" x14ac:dyDescent="0.25">
      <c r="A14" s="136" t="s">
        <v>231</v>
      </c>
      <c r="B14" s="51">
        <v>338454.99</v>
      </c>
      <c r="C14" s="51">
        <v>383021.04</v>
      </c>
      <c r="D14" s="51">
        <v>353491.8</v>
      </c>
      <c r="E14" s="51">
        <f>D14/B14*100</f>
        <v>104.44277982132868</v>
      </c>
      <c r="F14" s="51">
        <f t="shared" si="4"/>
        <v>92.290439188405955</v>
      </c>
    </row>
    <row r="15" spans="1:10" x14ac:dyDescent="0.25">
      <c r="A15" s="136" t="s">
        <v>265</v>
      </c>
      <c r="B15" s="51">
        <v>-855.64</v>
      </c>
      <c r="C15" s="51">
        <v>0</v>
      </c>
      <c r="D15" s="51">
        <v>0</v>
      </c>
      <c r="E15" s="51">
        <v>0</v>
      </c>
      <c r="F15" s="51">
        <v>0</v>
      </c>
    </row>
    <row r="16" spans="1:10" s="35" customFormat="1" x14ac:dyDescent="0.25">
      <c r="A16" s="140" t="s">
        <v>218</v>
      </c>
      <c r="B16" s="164">
        <f>B17+B18</f>
        <v>40049.360000000001</v>
      </c>
      <c r="C16" s="164">
        <f t="shared" ref="C16" si="7">C17+C18</f>
        <v>52089.32</v>
      </c>
      <c r="D16" s="164">
        <f t="shared" ref="D16" si="8">D17+D18</f>
        <v>42029.65</v>
      </c>
      <c r="E16" s="164">
        <f t="shared" ref="E16:E27" si="9">D16/B16*100</f>
        <v>104.94462333480486</v>
      </c>
      <c r="F16" s="164">
        <f t="shared" si="4"/>
        <v>80.687653438363185</v>
      </c>
    </row>
    <row r="17" spans="1:6" x14ac:dyDescent="0.25">
      <c r="A17" s="74" t="s">
        <v>232</v>
      </c>
      <c r="B17" s="51">
        <v>22071.59</v>
      </c>
      <c r="C17" s="51">
        <v>44739</v>
      </c>
      <c r="D17" s="51">
        <v>34679.33</v>
      </c>
      <c r="E17" s="51">
        <f t="shared" si="9"/>
        <v>157.12202881622937</v>
      </c>
      <c r="F17" s="51">
        <f t="shared" si="4"/>
        <v>77.514763405529848</v>
      </c>
    </row>
    <row r="18" spans="1:6" x14ac:dyDescent="0.25">
      <c r="A18" s="74" t="s">
        <v>245</v>
      </c>
      <c r="B18" s="51">
        <v>17977.77</v>
      </c>
      <c r="C18" s="51">
        <v>7350.32</v>
      </c>
      <c r="D18" s="51">
        <v>7350.32</v>
      </c>
      <c r="E18" s="51">
        <f t="shared" si="9"/>
        <v>40.885604833079967</v>
      </c>
      <c r="F18" s="51">
        <f t="shared" si="4"/>
        <v>100</v>
      </c>
    </row>
    <row r="19" spans="1:6" s="35" customFormat="1" x14ac:dyDescent="0.25">
      <c r="A19" s="134" t="s">
        <v>224</v>
      </c>
      <c r="B19" s="32">
        <f>B20+B21</f>
        <v>77611.3</v>
      </c>
      <c r="C19" s="32">
        <f t="shared" ref="C19" si="10">C20+C21</f>
        <v>100264.28</v>
      </c>
      <c r="D19" s="32">
        <f t="shared" ref="D19" si="11">D20+D21</f>
        <v>87706.29</v>
      </c>
      <c r="E19" s="32">
        <f t="shared" si="9"/>
        <v>113.00711365484149</v>
      </c>
      <c r="F19" s="32">
        <f t="shared" si="4"/>
        <v>87.475110777237902</v>
      </c>
    </row>
    <row r="20" spans="1:6" x14ac:dyDescent="0.25">
      <c r="A20" s="137" t="s">
        <v>233</v>
      </c>
      <c r="B20" s="34">
        <v>64579.21</v>
      </c>
      <c r="C20" s="51">
        <v>84760</v>
      </c>
      <c r="D20" s="51">
        <v>72202.009999999995</v>
      </c>
      <c r="E20" s="51">
        <f t="shared" si="9"/>
        <v>111.80379877672706</v>
      </c>
      <c r="F20" s="51">
        <f t="shared" si="4"/>
        <v>85.184060877772524</v>
      </c>
    </row>
    <row r="21" spans="1:6" x14ac:dyDescent="0.25">
      <c r="A21" s="137" t="s">
        <v>247</v>
      </c>
      <c r="B21" s="34">
        <v>13032.09</v>
      </c>
      <c r="C21" s="51">
        <v>15504.28</v>
      </c>
      <c r="D21" s="51">
        <v>15504.28</v>
      </c>
      <c r="E21" s="51">
        <f t="shared" si="9"/>
        <v>118.97001939059659</v>
      </c>
      <c r="F21" s="51">
        <f t="shared" si="4"/>
        <v>100</v>
      </c>
    </row>
    <row r="22" spans="1:6" s="35" customFormat="1" x14ac:dyDescent="0.25">
      <c r="A22" s="141" t="s">
        <v>223</v>
      </c>
      <c r="B22" s="32">
        <f>B23+B24</f>
        <v>3480181.5100000002</v>
      </c>
      <c r="C22" s="32">
        <f t="shared" ref="C22" si="12">C23+C24</f>
        <v>4649565.1599999992</v>
      </c>
      <c r="D22" s="32">
        <f t="shared" ref="D22" si="13">D23+D24</f>
        <v>4278404.2299999995</v>
      </c>
      <c r="E22" s="32">
        <f t="shared" si="9"/>
        <v>122.93623817339341</v>
      </c>
      <c r="F22" s="32">
        <f t="shared" si="4"/>
        <v>92.017298021907934</v>
      </c>
    </row>
    <row r="23" spans="1:6" x14ac:dyDescent="0.25">
      <c r="A23" s="136" t="s">
        <v>234</v>
      </c>
      <c r="B23" s="34">
        <v>3462438.43</v>
      </c>
      <c r="C23" s="51">
        <v>4672319.3899999997</v>
      </c>
      <c r="D23" s="51">
        <v>4301158.46</v>
      </c>
      <c r="E23" s="50">
        <f t="shared" si="9"/>
        <v>124.22339189436502</v>
      </c>
      <c r="F23" s="50">
        <f t="shared" si="4"/>
        <v>92.056173839605606</v>
      </c>
    </row>
    <row r="24" spans="1:6" x14ac:dyDescent="0.25">
      <c r="A24" s="136" t="s">
        <v>283</v>
      </c>
      <c r="B24" s="34">
        <v>17743.080000000002</v>
      </c>
      <c r="C24" s="51">
        <v>-22754.23</v>
      </c>
      <c r="D24" s="51">
        <v>-22754.23</v>
      </c>
      <c r="E24" s="50">
        <f t="shared" si="9"/>
        <v>-128.24284171631982</v>
      </c>
      <c r="F24" s="50">
        <f t="shared" si="4"/>
        <v>100</v>
      </c>
    </row>
    <row r="25" spans="1:6" s="35" customFormat="1" x14ac:dyDescent="0.25">
      <c r="A25" s="141" t="s">
        <v>235</v>
      </c>
      <c r="B25" s="32">
        <f>B26+B27</f>
        <v>33684.57</v>
      </c>
      <c r="C25" s="32">
        <f t="shared" ref="C25" si="14">C26+C27</f>
        <v>20049.490000000002</v>
      </c>
      <c r="D25" s="32">
        <f t="shared" ref="D25" si="15">D26+D27</f>
        <v>5436.96</v>
      </c>
      <c r="E25" s="32">
        <f t="shared" si="9"/>
        <v>16.140802747370682</v>
      </c>
      <c r="F25" s="32">
        <f t="shared" si="4"/>
        <v>27.117697258134744</v>
      </c>
    </row>
    <row r="26" spans="1:6" x14ac:dyDescent="0.25">
      <c r="A26" s="136" t="s">
        <v>236</v>
      </c>
      <c r="B26" s="34">
        <v>33350.370000000003</v>
      </c>
      <c r="C26" s="51">
        <v>18985</v>
      </c>
      <c r="D26" s="51">
        <v>4372.47</v>
      </c>
      <c r="E26" s="50">
        <f t="shared" si="9"/>
        <v>13.11070911657052</v>
      </c>
      <c r="F26" s="50">
        <f t="shared" si="4"/>
        <v>23.031182512509876</v>
      </c>
    </row>
    <row r="27" spans="1:6" x14ac:dyDescent="0.25">
      <c r="A27" s="136" t="s">
        <v>248</v>
      </c>
      <c r="B27" s="34">
        <v>334.2</v>
      </c>
      <c r="C27" s="51">
        <v>1064.49</v>
      </c>
      <c r="D27" s="51">
        <v>1064.49</v>
      </c>
      <c r="E27" s="50">
        <f t="shared" si="9"/>
        <v>318.5188509874327</v>
      </c>
      <c r="F27" s="50">
        <f t="shared" si="4"/>
        <v>100</v>
      </c>
    </row>
    <row r="30" spans="1:6" ht="15.75" customHeight="1" x14ac:dyDescent="0.25">
      <c r="A30" s="211" t="s">
        <v>222</v>
      </c>
      <c r="B30" s="211"/>
      <c r="C30" s="211"/>
      <c r="D30" s="211"/>
      <c r="E30" s="211"/>
      <c r="F30" s="182"/>
    </row>
    <row r="31" spans="1:6" ht="18" x14ac:dyDescent="0.25">
      <c r="A31" s="129"/>
      <c r="B31" s="129"/>
      <c r="C31" s="129"/>
      <c r="D31" s="130"/>
      <c r="E31" s="130"/>
      <c r="F31" s="130"/>
    </row>
    <row r="32" spans="1:6" x14ac:dyDescent="0.25">
      <c r="A32" s="139" t="s">
        <v>221</v>
      </c>
      <c r="B32" s="138" t="s">
        <v>256</v>
      </c>
      <c r="C32" s="139" t="s">
        <v>271</v>
      </c>
      <c r="D32" s="139" t="s">
        <v>272</v>
      </c>
      <c r="E32" s="139" t="s">
        <v>257</v>
      </c>
      <c r="F32" s="139" t="s">
        <v>257</v>
      </c>
    </row>
    <row r="33" spans="1:6" ht="10.5" customHeight="1" x14ac:dyDescent="0.25">
      <c r="A33" s="180" t="s">
        <v>258</v>
      </c>
      <c r="B33" s="181" t="s">
        <v>259</v>
      </c>
      <c r="C33" s="181" t="s">
        <v>260</v>
      </c>
      <c r="D33" s="181" t="s">
        <v>261</v>
      </c>
      <c r="E33" s="181" t="s">
        <v>280</v>
      </c>
      <c r="F33" s="181" t="s">
        <v>281</v>
      </c>
    </row>
    <row r="34" spans="1:6" x14ac:dyDescent="0.25">
      <c r="A34" s="157" t="s">
        <v>2</v>
      </c>
      <c r="B34" s="165">
        <f>B35+B37+B40+B43+B46</f>
        <v>3967961.2300000004</v>
      </c>
      <c r="C34" s="165">
        <f t="shared" ref="C34" si="16">C35+C37+C40+C43+C46</f>
        <v>5204989.29</v>
      </c>
      <c r="D34" s="165">
        <f t="shared" ref="D34" si="17">D35+D37+D40+D43+D46</f>
        <v>4762737.42</v>
      </c>
      <c r="E34" s="165">
        <f t="shared" ref="E34:E48" si="18">D34/B34*100</f>
        <v>120.02983758992019</v>
      </c>
      <c r="F34" s="165">
        <f>D34/C34*100</f>
        <v>91.503308741678495</v>
      </c>
    </row>
    <row r="35" spans="1:6" s="35" customFormat="1" x14ac:dyDescent="0.25">
      <c r="A35" s="140" t="s">
        <v>220</v>
      </c>
      <c r="B35" s="40">
        <f>B36</f>
        <v>337599.35</v>
      </c>
      <c r="C35" s="40">
        <f t="shared" ref="C35:D35" si="19">C36</f>
        <v>383021.04</v>
      </c>
      <c r="D35" s="40">
        <f t="shared" si="19"/>
        <v>353491.8</v>
      </c>
      <c r="E35" s="40">
        <f t="shared" si="18"/>
        <v>104.70748832899115</v>
      </c>
      <c r="F35" s="40">
        <f t="shared" ref="F35:F48" si="20">D35/C35*100</f>
        <v>92.290439188405955</v>
      </c>
    </row>
    <row r="36" spans="1:6" x14ac:dyDescent="0.25">
      <c r="A36" s="136" t="s">
        <v>231</v>
      </c>
      <c r="B36" s="51">
        <v>337599.35</v>
      </c>
      <c r="C36" s="51">
        <v>383021.04</v>
      </c>
      <c r="D36" s="51">
        <v>353491.8</v>
      </c>
      <c r="E36" s="51">
        <f t="shared" si="18"/>
        <v>104.70748832899115</v>
      </c>
      <c r="F36" s="51">
        <f t="shared" si="20"/>
        <v>92.290439188405955</v>
      </c>
    </row>
    <row r="37" spans="1:6" s="35" customFormat="1" x14ac:dyDescent="0.25">
      <c r="A37" s="140" t="s">
        <v>218</v>
      </c>
      <c r="B37" s="164">
        <f>B38+B39</f>
        <v>32699.040000000001</v>
      </c>
      <c r="C37" s="164">
        <f t="shared" ref="C37" si="21">C38+C39</f>
        <v>52089.32</v>
      </c>
      <c r="D37" s="164">
        <f t="shared" ref="D37" si="22">D38+D39</f>
        <v>38708.22</v>
      </c>
      <c r="E37" s="164">
        <f t="shared" si="18"/>
        <v>118.37723676291414</v>
      </c>
      <c r="F37" s="164">
        <f t="shared" si="20"/>
        <v>74.311240768741087</v>
      </c>
    </row>
    <row r="38" spans="1:6" x14ac:dyDescent="0.25">
      <c r="A38" s="74" t="s">
        <v>232</v>
      </c>
      <c r="B38" s="51">
        <v>14721.27</v>
      </c>
      <c r="C38" s="51">
        <v>44739</v>
      </c>
      <c r="D38" s="51">
        <v>31357.9</v>
      </c>
      <c r="E38" s="51">
        <f t="shared" si="18"/>
        <v>213.01083398375278</v>
      </c>
      <c r="F38" s="51">
        <f t="shared" si="20"/>
        <v>70.090748563892802</v>
      </c>
    </row>
    <row r="39" spans="1:6" x14ac:dyDescent="0.25">
      <c r="A39" s="74" t="s">
        <v>245</v>
      </c>
      <c r="B39" s="51">
        <v>17977.77</v>
      </c>
      <c r="C39" s="51">
        <v>7350.32</v>
      </c>
      <c r="D39" s="51">
        <v>7350.32</v>
      </c>
      <c r="E39" s="51">
        <f t="shared" si="18"/>
        <v>40.885604833079967</v>
      </c>
      <c r="F39" s="51">
        <f t="shared" si="20"/>
        <v>100</v>
      </c>
    </row>
    <row r="40" spans="1:6" s="35" customFormat="1" x14ac:dyDescent="0.25">
      <c r="A40" s="134" t="s">
        <v>224</v>
      </c>
      <c r="B40" s="32">
        <f>B41+B42</f>
        <v>62107.020000000004</v>
      </c>
      <c r="C40" s="32">
        <f t="shared" ref="C40" si="23">C41+C42</f>
        <v>100264.28</v>
      </c>
      <c r="D40" s="32">
        <f t="shared" ref="D40" si="24">D41+D42</f>
        <v>69437.7</v>
      </c>
      <c r="E40" s="32">
        <f t="shared" si="18"/>
        <v>111.80330339468871</v>
      </c>
      <c r="F40" s="32">
        <f t="shared" si="20"/>
        <v>69.25467374821821</v>
      </c>
    </row>
    <row r="41" spans="1:6" x14ac:dyDescent="0.25">
      <c r="A41" s="137" t="s">
        <v>233</v>
      </c>
      <c r="B41" s="34">
        <v>49074.93</v>
      </c>
      <c r="C41" s="51">
        <v>84760</v>
      </c>
      <c r="D41" s="51">
        <v>53933.42</v>
      </c>
      <c r="E41" s="51">
        <f t="shared" si="18"/>
        <v>109.90014657178318</v>
      </c>
      <c r="F41" s="51">
        <f t="shared" si="20"/>
        <v>63.630745634733366</v>
      </c>
    </row>
    <row r="42" spans="1:6" x14ac:dyDescent="0.25">
      <c r="A42" s="137" t="s">
        <v>247</v>
      </c>
      <c r="B42" s="34">
        <v>13032.09</v>
      </c>
      <c r="C42" s="51">
        <v>15504.28</v>
      </c>
      <c r="D42" s="51">
        <v>15504.28</v>
      </c>
      <c r="E42" s="51">
        <f t="shared" si="18"/>
        <v>118.97001939059659</v>
      </c>
      <c r="F42" s="51">
        <f t="shared" si="20"/>
        <v>100</v>
      </c>
    </row>
    <row r="43" spans="1:6" s="35" customFormat="1" x14ac:dyDescent="0.25">
      <c r="A43" s="141" t="s">
        <v>223</v>
      </c>
      <c r="B43" s="32">
        <f>B44+B45</f>
        <v>3502935.74</v>
      </c>
      <c r="C43" s="32">
        <f t="shared" ref="C43" si="25">C44+C45</f>
        <v>4649565.16</v>
      </c>
      <c r="D43" s="32">
        <f t="shared" ref="D43" si="26">D44+D45</f>
        <v>4296569.5</v>
      </c>
      <c r="E43" s="32">
        <f t="shared" si="18"/>
        <v>122.65624661444687</v>
      </c>
      <c r="F43" s="32">
        <f t="shared" si="20"/>
        <v>92.407985524392572</v>
      </c>
    </row>
    <row r="44" spans="1:6" x14ac:dyDescent="0.25">
      <c r="A44" s="136" t="s">
        <v>234</v>
      </c>
      <c r="B44" s="34">
        <v>3485192.66</v>
      </c>
      <c r="C44" s="51">
        <v>4649565.16</v>
      </c>
      <c r="D44" s="51">
        <v>4296569.5</v>
      </c>
      <c r="E44" s="50">
        <f t="shared" si="18"/>
        <v>123.2806883049042</v>
      </c>
      <c r="F44" s="50">
        <f t="shared" si="20"/>
        <v>92.407985524392572</v>
      </c>
    </row>
    <row r="45" spans="1:6" x14ac:dyDescent="0.25">
      <c r="A45" s="136" t="s">
        <v>246</v>
      </c>
      <c r="B45" s="34">
        <v>17743.080000000002</v>
      </c>
      <c r="C45" s="51">
        <v>0</v>
      </c>
      <c r="D45" s="51">
        <v>0</v>
      </c>
      <c r="E45" s="50">
        <f t="shared" si="18"/>
        <v>0</v>
      </c>
      <c r="F45" s="50">
        <v>0</v>
      </c>
    </row>
    <row r="46" spans="1:6" s="35" customFormat="1" x14ac:dyDescent="0.25">
      <c r="A46" s="141" t="s">
        <v>235</v>
      </c>
      <c r="B46" s="32">
        <f>B47+B48</f>
        <v>32620.080000000002</v>
      </c>
      <c r="C46" s="32">
        <f t="shared" ref="C46" si="27">C47+C48</f>
        <v>20049.490000000002</v>
      </c>
      <c r="D46" s="32">
        <f t="shared" ref="D46" si="28">D47+D48</f>
        <v>4530.2</v>
      </c>
      <c r="E46" s="32">
        <f t="shared" si="18"/>
        <v>13.887764836873483</v>
      </c>
      <c r="F46" s="32">
        <f t="shared" si="20"/>
        <v>22.595088453621511</v>
      </c>
    </row>
    <row r="47" spans="1:6" x14ac:dyDescent="0.25">
      <c r="A47" s="136" t="s">
        <v>236</v>
      </c>
      <c r="B47" s="34">
        <v>32285.88</v>
      </c>
      <c r="C47" s="51">
        <v>18985</v>
      </c>
      <c r="D47" s="51">
        <v>3465.71</v>
      </c>
      <c r="E47" s="50">
        <f t="shared" si="18"/>
        <v>10.73444490284917</v>
      </c>
      <c r="F47" s="50">
        <f t="shared" si="20"/>
        <v>18.254990782196469</v>
      </c>
    </row>
    <row r="48" spans="1:6" x14ac:dyDescent="0.25">
      <c r="A48" s="136" t="s">
        <v>248</v>
      </c>
      <c r="B48" s="34">
        <v>334.2</v>
      </c>
      <c r="C48" s="51">
        <v>1064.49</v>
      </c>
      <c r="D48" s="51">
        <v>1064.49</v>
      </c>
      <c r="E48" s="50">
        <f t="shared" si="18"/>
        <v>318.5188509874327</v>
      </c>
      <c r="F48" s="50">
        <f t="shared" si="20"/>
        <v>100</v>
      </c>
    </row>
  </sheetData>
  <mergeCells count="5">
    <mergeCell ref="A1:F1"/>
    <mergeCell ref="A3:E3"/>
    <mergeCell ref="A5:E5"/>
    <mergeCell ref="A7:E7"/>
    <mergeCell ref="A30:E30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F1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customWidth="1"/>
    <col min="5" max="5" width="15.7109375" customWidth="1"/>
    <col min="6" max="6" width="15.7109375" style="127" customWidth="1"/>
  </cols>
  <sheetData>
    <row r="1" spans="1:10" ht="42" customHeight="1" x14ac:dyDescent="0.25">
      <c r="A1" s="211" t="s">
        <v>269</v>
      </c>
      <c r="B1" s="231"/>
      <c r="C1" s="231"/>
      <c r="D1" s="231"/>
      <c r="E1" s="231"/>
      <c r="F1" s="231"/>
      <c r="G1" s="198"/>
      <c r="H1" s="198"/>
      <c r="I1" s="198"/>
      <c r="J1" s="198"/>
    </row>
    <row r="2" spans="1:10" ht="18" customHeight="1" x14ac:dyDescent="0.25">
      <c r="A2" s="26"/>
      <c r="B2" s="26"/>
      <c r="C2" s="26"/>
      <c r="D2" s="26"/>
      <c r="E2" s="26"/>
      <c r="F2" s="129"/>
    </row>
    <row r="3" spans="1:10" ht="15.75" x14ac:dyDescent="0.25">
      <c r="A3" s="211" t="s">
        <v>18</v>
      </c>
      <c r="B3" s="211"/>
      <c r="C3" s="211"/>
      <c r="D3" s="223"/>
      <c r="E3" s="223"/>
      <c r="F3" s="174"/>
    </row>
    <row r="4" spans="1:10" ht="18" x14ac:dyDescent="0.25">
      <c r="A4" s="26"/>
      <c r="B4" s="26"/>
      <c r="C4" s="26"/>
      <c r="D4" s="6"/>
      <c r="E4" s="6"/>
      <c r="F4" s="130"/>
    </row>
    <row r="5" spans="1:10" ht="18" customHeight="1" x14ac:dyDescent="0.25">
      <c r="A5" s="211" t="s">
        <v>7</v>
      </c>
      <c r="B5" s="212"/>
      <c r="C5" s="212"/>
      <c r="D5" s="212"/>
      <c r="E5" s="212"/>
      <c r="F5" s="173"/>
    </row>
    <row r="6" spans="1:10" ht="18" x14ac:dyDescent="0.25">
      <c r="A6" s="26"/>
      <c r="B6" s="26"/>
      <c r="C6" s="26"/>
      <c r="D6" s="6"/>
      <c r="E6" s="6"/>
      <c r="F6" s="130"/>
    </row>
    <row r="7" spans="1:10" ht="15.75" x14ac:dyDescent="0.25">
      <c r="A7" s="211" t="s">
        <v>12</v>
      </c>
      <c r="B7" s="242"/>
      <c r="C7" s="242"/>
      <c r="D7" s="242"/>
      <c r="E7" s="242"/>
      <c r="F7" s="175"/>
    </row>
    <row r="8" spans="1:10" ht="18" x14ac:dyDescent="0.25">
      <c r="A8" s="26"/>
      <c r="B8" s="26"/>
      <c r="C8" s="26"/>
      <c r="D8" s="6"/>
      <c r="E8" s="6"/>
      <c r="F8" s="130"/>
    </row>
    <row r="9" spans="1:10" x14ac:dyDescent="0.25">
      <c r="A9" s="22" t="s">
        <v>13</v>
      </c>
      <c r="B9" s="21" t="s">
        <v>256</v>
      </c>
      <c r="C9" s="139" t="s">
        <v>271</v>
      </c>
      <c r="D9" s="22" t="s">
        <v>272</v>
      </c>
      <c r="E9" s="22" t="s">
        <v>257</v>
      </c>
      <c r="F9" s="139" t="s">
        <v>257</v>
      </c>
    </row>
    <row r="10" spans="1:10" s="127" customFormat="1" ht="10.5" customHeight="1" x14ac:dyDescent="0.25">
      <c r="A10" s="180" t="s">
        <v>258</v>
      </c>
      <c r="B10" s="181" t="s">
        <v>259</v>
      </c>
      <c r="C10" s="181" t="s">
        <v>260</v>
      </c>
      <c r="D10" s="181" t="s">
        <v>261</v>
      </c>
      <c r="E10" s="181" t="s">
        <v>280</v>
      </c>
      <c r="F10" s="181" t="s">
        <v>281</v>
      </c>
    </row>
    <row r="11" spans="1:10" s="35" customFormat="1" ht="15.75" customHeight="1" x14ac:dyDescent="0.25">
      <c r="A11" s="116" t="s">
        <v>14</v>
      </c>
      <c r="B11" s="118">
        <f>B12+B15</f>
        <v>3967961.23</v>
      </c>
      <c r="C11" s="118">
        <f t="shared" ref="C11" si="0">C12+C15</f>
        <v>5204989.29</v>
      </c>
      <c r="D11" s="118">
        <f t="shared" ref="D11" si="1">D12+D15</f>
        <v>4762737.4200000009</v>
      </c>
      <c r="E11" s="118">
        <f>D11/B11*100</f>
        <v>120.02983758992023</v>
      </c>
      <c r="F11" s="118">
        <f>D11/C11*100</f>
        <v>91.503308741678524</v>
      </c>
    </row>
    <row r="12" spans="1:10" s="35" customFormat="1" ht="15.75" customHeight="1" x14ac:dyDescent="0.25">
      <c r="A12" s="115" t="s">
        <v>190</v>
      </c>
      <c r="B12" s="117">
        <f t="shared" ref="B12:D13" si="2">B13</f>
        <v>11418.51</v>
      </c>
      <c r="C12" s="117">
        <v>8140.2</v>
      </c>
      <c r="D12" s="117">
        <f t="shared" si="2"/>
        <v>7310.99</v>
      </c>
      <c r="E12" s="117">
        <f>D12/B12*100</f>
        <v>64.027530737372899</v>
      </c>
      <c r="F12" s="117">
        <f>D12/C12*100</f>
        <v>89.813395248273991</v>
      </c>
    </row>
    <row r="13" spans="1:10" s="35" customFormat="1" x14ac:dyDescent="0.25">
      <c r="A13" s="114" t="s">
        <v>191</v>
      </c>
      <c r="B13" s="32">
        <f t="shared" si="2"/>
        <v>11418.51</v>
      </c>
      <c r="C13" s="32"/>
      <c r="D13" s="32">
        <f t="shared" si="2"/>
        <v>7310.99</v>
      </c>
      <c r="E13" s="32"/>
      <c r="F13" s="32"/>
    </row>
    <row r="14" spans="1:10" x14ac:dyDescent="0.25">
      <c r="A14" s="19" t="s">
        <v>192</v>
      </c>
      <c r="B14" s="34">
        <v>11418.51</v>
      </c>
      <c r="C14" s="34"/>
      <c r="D14" s="34">
        <v>7310.99</v>
      </c>
      <c r="E14" s="34"/>
      <c r="F14" s="34"/>
    </row>
    <row r="15" spans="1:10" s="35" customFormat="1" ht="15.75" customHeight="1" x14ac:dyDescent="0.25">
      <c r="A15" s="115" t="s">
        <v>189</v>
      </c>
      <c r="B15" s="117">
        <f t="shared" ref="B15:D15" si="3">B16+B18+B20+B22</f>
        <v>3956542.72</v>
      </c>
      <c r="C15" s="117">
        <v>5196849.09</v>
      </c>
      <c r="D15" s="117">
        <f t="shared" si="3"/>
        <v>4755426.4300000006</v>
      </c>
      <c r="E15" s="117">
        <f>D15/B15*100</f>
        <v>120.19145922427954</v>
      </c>
      <c r="F15" s="117">
        <f>D15/C15*100</f>
        <v>91.505955775213792</v>
      </c>
    </row>
    <row r="16" spans="1:10" s="35" customFormat="1" x14ac:dyDescent="0.25">
      <c r="A16" s="114" t="s">
        <v>188</v>
      </c>
      <c r="B16" s="32">
        <f t="shared" ref="B16:D16" si="4">B17</f>
        <v>3288321.21</v>
      </c>
      <c r="C16" s="32"/>
      <c r="D16" s="32">
        <f t="shared" si="4"/>
        <v>3958606.39</v>
      </c>
      <c r="E16" s="32"/>
      <c r="F16" s="32"/>
    </row>
    <row r="17" spans="1:6" x14ac:dyDescent="0.25">
      <c r="A17" s="19" t="s">
        <v>187</v>
      </c>
      <c r="B17" s="34">
        <v>3288321.21</v>
      </c>
      <c r="C17" s="34"/>
      <c r="D17" s="34">
        <v>3958606.39</v>
      </c>
      <c r="E17" s="34"/>
      <c r="F17" s="34"/>
    </row>
    <row r="18" spans="1:6" s="35" customFormat="1" x14ac:dyDescent="0.25">
      <c r="A18" s="13" t="s">
        <v>186</v>
      </c>
      <c r="B18" s="32">
        <f t="shared" ref="B18:D18" si="5">B19</f>
        <v>111933.83</v>
      </c>
      <c r="C18" s="32"/>
      <c r="D18" s="32">
        <f t="shared" si="5"/>
        <v>146565.18</v>
      </c>
      <c r="E18" s="32"/>
      <c r="F18" s="32"/>
    </row>
    <row r="19" spans="1:6" x14ac:dyDescent="0.25">
      <c r="A19" s="19" t="s">
        <v>193</v>
      </c>
      <c r="B19" s="34">
        <v>111933.83</v>
      </c>
      <c r="C19" s="34"/>
      <c r="D19" s="34">
        <v>146565.18</v>
      </c>
      <c r="E19" s="34"/>
      <c r="F19" s="34"/>
    </row>
    <row r="20" spans="1:6" s="35" customFormat="1" x14ac:dyDescent="0.25">
      <c r="A20" s="16" t="s">
        <v>194</v>
      </c>
      <c r="B20" s="32">
        <f t="shared" ref="B20:D20" si="6">B21</f>
        <v>2372</v>
      </c>
      <c r="C20" s="32"/>
      <c r="D20" s="32">
        <f t="shared" si="6"/>
        <v>1779</v>
      </c>
      <c r="E20" s="32"/>
      <c r="F20" s="32"/>
    </row>
    <row r="21" spans="1:6" x14ac:dyDescent="0.25">
      <c r="A21" s="19" t="s">
        <v>195</v>
      </c>
      <c r="B21" s="34">
        <v>2372</v>
      </c>
      <c r="C21" s="34"/>
      <c r="D21" s="34">
        <v>1779</v>
      </c>
      <c r="E21" s="34"/>
      <c r="F21" s="34"/>
    </row>
    <row r="22" spans="1:6" s="35" customFormat="1" x14ac:dyDescent="0.25">
      <c r="A22" s="16" t="s">
        <v>196</v>
      </c>
      <c r="B22" s="32">
        <f t="shared" ref="B22:D22" si="7">B23</f>
        <v>553915.68000000005</v>
      </c>
      <c r="C22" s="32"/>
      <c r="D22" s="32">
        <f t="shared" si="7"/>
        <v>648475.86</v>
      </c>
      <c r="E22" s="32"/>
      <c r="F22" s="32"/>
    </row>
    <row r="23" spans="1:6" x14ac:dyDescent="0.25">
      <c r="A23" s="19" t="s">
        <v>197</v>
      </c>
      <c r="B23" s="34">
        <v>553915.68000000005</v>
      </c>
      <c r="C23" s="34"/>
      <c r="D23" s="34">
        <v>648475.86</v>
      </c>
      <c r="E23" s="34"/>
      <c r="F23" s="34"/>
    </row>
  </sheetData>
  <mergeCells count="4">
    <mergeCell ref="A3:E3"/>
    <mergeCell ref="A5:E5"/>
    <mergeCell ref="A7:E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8" width="15.7109375" customWidth="1"/>
    <col min="9" max="9" width="15.7109375" style="127" customWidth="1"/>
  </cols>
  <sheetData>
    <row r="1" spans="1:10" ht="42" customHeight="1" x14ac:dyDescent="0.25">
      <c r="A1" s="211" t="s">
        <v>269</v>
      </c>
      <c r="B1" s="231"/>
      <c r="C1" s="231"/>
      <c r="D1" s="231"/>
      <c r="E1" s="231"/>
      <c r="F1" s="231"/>
      <c r="G1" s="231"/>
      <c r="H1" s="231"/>
      <c r="I1" s="231"/>
      <c r="J1" s="19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129"/>
    </row>
    <row r="3" spans="1:10" ht="15.75" x14ac:dyDescent="0.25">
      <c r="A3" s="211" t="s">
        <v>18</v>
      </c>
      <c r="B3" s="211"/>
      <c r="C3" s="211"/>
      <c r="D3" s="211"/>
      <c r="E3" s="211"/>
      <c r="F3" s="211"/>
      <c r="G3" s="223"/>
      <c r="H3" s="223"/>
      <c r="I3" s="174"/>
    </row>
    <row r="4" spans="1:10" ht="18" x14ac:dyDescent="0.25">
      <c r="A4" s="5"/>
      <c r="B4" s="5"/>
      <c r="C4" s="5"/>
      <c r="D4" s="5"/>
      <c r="E4" s="5"/>
      <c r="F4" s="5"/>
      <c r="G4" s="6"/>
      <c r="H4" s="6"/>
      <c r="I4" s="130"/>
    </row>
    <row r="5" spans="1:10" ht="18" customHeight="1" x14ac:dyDescent="0.25">
      <c r="A5" s="211" t="s">
        <v>240</v>
      </c>
      <c r="B5" s="212"/>
      <c r="C5" s="212"/>
      <c r="D5" s="212"/>
      <c r="E5" s="212"/>
      <c r="F5" s="212"/>
      <c r="G5" s="212"/>
      <c r="H5" s="212"/>
      <c r="I5" s="173"/>
    </row>
    <row r="6" spans="1:10" ht="18" x14ac:dyDescent="0.25">
      <c r="A6" s="5"/>
      <c r="B6" s="5"/>
      <c r="C6" s="5"/>
      <c r="D6" s="5"/>
      <c r="E6" s="5"/>
      <c r="F6" s="5"/>
      <c r="G6" s="6"/>
      <c r="H6" s="6"/>
      <c r="I6" s="130"/>
    </row>
    <row r="7" spans="1:10" x14ac:dyDescent="0.25">
      <c r="A7" s="243" t="s">
        <v>221</v>
      </c>
      <c r="B7" s="233"/>
      <c r="C7" s="233"/>
      <c r="D7" s="234"/>
      <c r="E7" s="138" t="s">
        <v>256</v>
      </c>
      <c r="F7" s="139" t="s">
        <v>271</v>
      </c>
      <c r="G7" s="139" t="s">
        <v>272</v>
      </c>
      <c r="H7" s="139" t="s">
        <v>257</v>
      </c>
      <c r="I7" s="139" t="s">
        <v>257</v>
      </c>
    </row>
    <row r="8" spans="1:10" s="127" customFormat="1" x14ac:dyDescent="0.25">
      <c r="A8" s="135"/>
      <c r="B8" s="135"/>
      <c r="C8" s="136"/>
      <c r="D8" s="79" t="s">
        <v>229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</row>
    <row r="9" spans="1:10" ht="25.5" x14ac:dyDescent="0.25">
      <c r="A9" s="13">
        <v>8</v>
      </c>
      <c r="B9" s="13"/>
      <c r="C9" s="13"/>
      <c r="D9" s="13" t="s">
        <v>15</v>
      </c>
      <c r="E9" s="84">
        <v>0</v>
      </c>
      <c r="F9" s="123">
        <v>0</v>
      </c>
      <c r="G9" s="123">
        <v>0</v>
      </c>
      <c r="H9" s="123">
        <v>0</v>
      </c>
      <c r="I9" s="123">
        <v>0</v>
      </c>
    </row>
    <row r="10" spans="1:10" x14ac:dyDescent="0.25">
      <c r="A10" s="13"/>
      <c r="B10" s="18">
        <v>84</v>
      </c>
      <c r="C10" s="18"/>
      <c r="D10" s="18" t="s">
        <v>20</v>
      </c>
      <c r="E10" s="10"/>
      <c r="F10" s="11"/>
      <c r="G10" s="11"/>
      <c r="H10" s="11"/>
      <c r="I10" s="132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32"/>
    </row>
    <row r="12" spans="1:10" s="127" customFormat="1" x14ac:dyDescent="0.25">
      <c r="A12" s="135"/>
      <c r="B12" s="135"/>
      <c r="C12" s="136"/>
      <c r="D12" s="79" t="s">
        <v>226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</row>
    <row r="13" spans="1:10" ht="25.5" x14ac:dyDescent="0.25">
      <c r="A13" s="16">
        <v>5</v>
      </c>
      <c r="B13" s="17"/>
      <c r="C13" s="17"/>
      <c r="D13" s="27" t="s">
        <v>16</v>
      </c>
      <c r="E13" s="84">
        <v>0</v>
      </c>
      <c r="F13" s="123">
        <v>0</v>
      </c>
      <c r="G13" s="123">
        <v>0</v>
      </c>
      <c r="H13" s="123">
        <v>0</v>
      </c>
      <c r="I13" s="123">
        <v>0</v>
      </c>
    </row>
    <row r="14" spans="1:10" ht="25.5" x14ac:dyDescent="0.25">
      <c r="A14" s="18"/>
      <c r="B14" s="18">
        <v>54</v>
      </c>
      <c r="C14" s="18"/>
      <c r="D14" s="28" t="s">
        <v>21</v>
      </c>
      <c r="E14" s="10"/>
      <c r="F14" s="11"/>
      <c r="G14" s="11"/>
      <c r="H14" s="12"/>
      <c r="I14" s="133"/>
    </row>
  </sheetData>
  <mergeCells count="4">
    <mergeCell ref="A3:H3"/>
    <mergeCell ref="A5:H5"/>
    <mergeCell ref="A7:D7"/>
    <mergeCell ref="A1:I1"/>
  </mergeCells>
  <pageMargins left="0.7" right="0.7" top="0.75" bottom="0.75" header="0.3" footer="0.3"/>
  <pageSetup paperSize="9" scale="8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sqref="A1:F1"/>
    </sheetView>
  </sheetViews>
  <sheetFormatPr defaultRowHeight="15" x14ac:dyDescent="0.25"/>
  <cols>
    <col min="1" max="1" width="35" style="127" customWidth="1"/>
    <col min="2" max="4" width="25.28515625" style="127" customWidth="1"/>
    <col min="5" max="5" width="15.85546875" style="127" customWidth="1"/>
    <col min="6" max="6" width="15.7109375" style="127" customWidth="1"/>
    <col min="7" max="16384" width="9.140625" style="127"/>
  </cols>
  <sheetData>
    <row r="1" spans="1:9" ht="42" customHeight="1" x14ac:dyDescent="0.25">
      <c r="A1" s="211" t="s">
        <v>269</v>
      </c>
      <c r="B1" s="231"/>
      <c r="C1" s="231"/>
      <c r="D1" s="231"/>
      <c r="E1" s="231"/>
      <c r="F1" s="231"/>
      <c r="G1" s="198"/>
      <c r="H1" s="198"/>
      <c r="I1" s="198"/>
    </row>
    <row r="2" spans="1:9" ht="18" customHeight="1" x14ac:dyDescent="0.25">
      <c r="A2" s="129"/>
      <c r="B2" s="129"/>
      <c r="C2" s="129"/>
      <c r="D2" s="129"/>
      <c r="E2" s="129"/>
      <c r="F2" s="129"/>
    </row>
    <row r="3" spans="1:9" ht="15.75" customHeight="1" x14ac:dyDescent="0.25">
      <c r="A3" s="211" t="s">
        <v>18</v>
      </c>
      <c r="B3" s="211"/>
      <c r="C3" s="211"/>
      <c r="D3" s="211"/>
      <c r="E3" s="211"/>
      <c r="F3" s="172"/>
    </row>
    <row r="4" spans="1:9" ht="18" x14ac:dyDescent="0.25">
      <c r="A4" s="129"/>
      <c r="B4" s="129"/>
      <c r="C4" s="129"/>
      <c r="D4" s="130"/>
      <c r="E4" s="130"/>
      <c r="F4" s="130"/>
    </row>
    <row r="5" spans="1:9" ht="18" customHeight="1" x14ac:dyDescent="0.25">
      <c r="A5" s="211" t="s">
        <v>230</v>
      </c>
      <c r="B5" s="211"/>
      <c r="C5" s="211"/>
      <c r="D5" s="211"/>
      <c r="E5" s="211"/>
      <c r="F5" s="172"/>
    </row>
    <row r="6" spans="1:9" ht="18" x14ac:dyDescent="0.25">
      <c r="A6" s="129"/>
      <c r="B6" s="129"/>
      <c r="C6" s="129"/>
      <c r="D6" s="130"/>
      <c r="E6" s="130"/>
      <c r="F6" s="130"/>
    </row>
    <row r="7" spans="1:9" x14ac:dyDescent="0.25">
      <c r="A7" s="138" t="s">
        <v>221</v>
      </c>
      <c r="B7" s="138" t="s">
        <v>256</v>
      </c>
      <c r="C7" s="139" t="s">
        <v>271</v>
      </c>
      <c r="D7" s="139" t="s">
        <v>272</v>
      </c>
      <c r="E7" s="139" t="s">
        <v>257</v>
      </c>
      <c r="F7" s="139" t="s">
        <v>257</v>
      </c>
    </row>
    <row r="8" spans="1:9" x14ac:dyDescent="0.25">
      <c r="A8" s="134" t="s">
        <v>229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</row>
    <row r="9" spans="1:9" x14ac:dyDescent="0.25">
      <c r="A9" s="134" t="s">
        <v>228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</row>
    <row r="10" spans="1:9" x14ac:dyDescent="0.25">
      <c r="A10" s="137" t="s">
        <v>227</v>
      </c>
      <c r="B10" s="131"/>
      <c r="C10" s="132"/>
      <c r="D10" s="132"/>
      <c r="E10" s="132"/>
      <c r="F10" s="132"/>
    </row>
    <row r="11" spans="1:9" x14ac:dyDescent="0.25">
      <c r="A11" s="137"/>
      <c r="B11" s="131"/>
      <c r="C11" s="131"/>
      <c r="D11" s="131"/>
      <c r="E11" s="131"/>
      <c r="F11" s="131"/>
    </row>
    <row r="12" spans="1:9" x14ac:dyDescent="0.25">
      <c r="A12" s="134" t="s">
        <v>226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</row>
    <row r="13" spans="1:9" x14ac:dyDescent="0.25">
      <c r="A13" s="140" t="s">
        <v>220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</row>
    <row r="14" spans="1:9" x14ac:dyDescent="0.25">
      <c r="A14" s="136" t="s">
        <v>219</v>
      </c>
      <c r="B14" s="131"/>
      <c r="C14" s="132"/>
      <c r="D14" s="132"/>
      <c r="E14" s="133"/>
      <c r="F14" s="133"/>
    </row>
    <row r="15" spans="1:9" x14ac:dyDescent="0.25">
      <c r="A15" s="140" t="s">
        <v>218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</row>
    <row r="16" spans="1:9" x14ac:dyDescent="0.25">
      <c r="A16" s="136" t="s">
        <v>217</v>
      </c>
      <c r="B16" s="131"/>
      <c r="C16" s="132"/>
      <c r="D16" s="132"/>
      <c r="E16" s="133"/>
      <c r="F16" s="133"/>
    </row>
  </sheetData>
  <mergeCells count="3">
    <mergeCell ref="A3:E3"/>
    <mergeCell ref="A5:E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6"/>
  <sheetViews>
    <sheetView workbookViewId="0">
      <selection activeCell="E580" sqref="E58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style="127" customWidth="1"/>
    <col min="6" max="7" width="25.28515625" customWidth="1"/>
    <col min="10" max="10" width="10.140625" bestFit="1" customWidth="1"/>
    <col min="11" max="11" width="11.7109375" bestFit="1" customWidth="1"/>
    <col min="12" max="12" width="11.140625" customWidth="1"/>
  </cols>
  <sheetData>
    <row r="1" spans="1:8" s="55" customFormat="1" ht="42" customHeight="1" x14ac:dyDescent="0.25">
      <c r="A1" s="211" t="s">
        <v>269</v>
      </c>
      <c r="B1" s="231"/>
      <c r="C1" s="231"/>
      <c r="D1" s="231"/>
      <c r="E1" s="231"/>
      <c r="F1" s="231"/>
      <c r="G1" s="231"/>
      <c r="H1" s="198"/>
    </row>
    <row r="2" spans="1:8" s="55" customFormat="1" ht="18" x14ac:dyDescent="0.25">
      <c r="A2" s="58"/>
      <c r="B2" s="58"/>
      <c r="C2" s="58"/>
      <c r="D2" s="58"/>
      <c r="E2" s="58"/>
      <c r="F2" s="57"/>
      <c r="G2" s="57"/>
    </row>
    <row r="3" spans="1:8" s="55" customFormat="1" ht="18" customHeight="1" x14ac:dyDescent="0.25">
      <c r="A3" s="264" t="s">
        <v>17</v>
      </c>
      <c r="B3" s="265"/>
      <c r="C3" s="265"/>
      <c r="D3" s="265"/>
      <c r="E3" s="265"/>
      <c r="F3" s="265"/>
      <c r="G3" s="265"/>
    </row>
    <row r="4" spans="1:8" s="55" customFormat="1" ht="18" x14ac:dyDescent="0.25">
      <c r="A4" s="58"/>
      <c r="B4" s="58"/>
      <c r="C4" s="58"/>
      <c r="D4" s="58"/>
      <c r="E4" s="58"/>
      <c r="F4" s="57"/>
      <c r="G4" s="57"/>
    </row>
    <row r="5" spans="1:8" s="55" customFormat="1" x14ac:dyDescent="0.25">
      <c r="A5" s="271" t="s">
        <v>221</v>
      </c>
      <c r="B5" s="272"/>
      <c r="C5" s="272"/>
      <c r="D5" s="234"/>
      <c r="E5" s="56" t="s">
        <v>271</v>
      </c>
      <c r="F5" s="56" t="s">
        <v>272</v>
      </c>
      <c r="G5" s="56" t="s">
        <v>257</v>
      </c>
    </row>
    <row r="6" spans="1:8" s="55" customFormat="1" ht="10.5" customHeight="1" x14ac:dyDescent="0.25">
      <c r="A6" s="269" t="s">
        <v>258</v>
      </c>
      <c r="B6" s="270"/>
      <c r="C6" s="270"/>
      <c r="D6" s="234"/>
      <c r="E6" s="179" t="s">
        <v>259</v>
      </c>
      <c r="F6" s="179" t="s">
        <v>260</v>
      </c>
      <c r="G6" s="179" t="s">
        <v>270</v>
      </c>
    </row>
    <row r="7" spans="1:8" s="52" customFormat="1" x14ac:dyDescent="0.25">
      <c r="A7" s="266"/>
      <c r="B7" s="267"/>
      <c r="C7" s="268"/>
      <c r="D7" s="54" t="s">
        <v>92</v>
      </c>
      <c r="E7" s="53">
        <f>E8+E56+E133+E140+E147+E160+E180</f>
        <v>5204989.2899999991</v>
      </c>
      <c r="F7" s="53">
        <f>F8+F56+F133+F140+F147+F160+F180</f>
        <v>4762737.419999999</v>
      </c>
      <c r="G7" s="53">
        <f>F7/E7*100</f>
        <v>91.503308741678495</v>
      </c>
    </row>
    <row r="8" spans="1:8" s="35" customFormat="1" ht="51" x14ac:dyDescent="0.25">
      <c r="A8" s="247" t="s">
        <v>93</v>
      </c>
      <c r="B8" s="248"/>
      <c r="C8" s="249"/>
      <c r="D8" s="44" t="s">
        <v>94</v>
      </c>
      <c r="E8" s="49">
        <f t="shared" ref="E8" si="0">E9+E41+E50</f>
        <v>182570</v>
      </c>
      <c r="F8" s="49">
        <f t="shared" ref="F8" si="1">F9+F41+F50</f>
        <v>179007.55</v>
      </c>
      <c r="G8" s="49">
        <f t="shared" ref="G8:G12" si="2">F8/E8*100</f>
        <v>98.048721038505775</v>
      </c>
    </row>
    <row r="9" spans="1:8" s="35" customFormat="1" x14ac:dyDescent="0.25">
      <c r="A9" s="261" t="s">
        <v>95</v>
      </c>
      <c r="B9" s="262"/>
      <c r="C9" s="263"/>
      <c r="D9" s="42" t="s">
        <v>8</v>
      </c>
      <c r="E9" s="48">
        <f t="shared" ref="E9:F10" si="3">E10</f>
        <v>143780</v>
      </c>
      <c r="F9" s="48">
        <f t="shared" si="3"/>
        <v>143625.63999999998</v>
      </c>
      <c r="G9" s="48">
        <f t="shared" si="2"/>
        <v>99.892641535679502</v>
      </c>
    </row>
    <row r="10" spans="1:8" s="35" customFormat="1" x14ac:dyDescent="0.25">
      <c r="A10" s="244" t="s">
        <v>96</v>
      </c>
      <c r="B10" s="245"/>
      <c r="C10" s="246"/>
      <c r="D10" s="43" t="s">
        <v>97</v>
      </c>
      <c r="E10" s="47">
        <f t="shared" si="3"/>
        <v>143780</v>
      </c>
      <c r="F10" s="47">
        <f t="shared" si="3"/>
        <v>143625.63999999998</v>
      </c>
      <c r="G10" s="47">
        <f t="shared" si="2"/>
        <v>99.892641535679502</v>
      </c>
    </row>
    <row r="11" spans="1:8" s="35" customFormat="1" x14ac:dyDescent="0.25">
      <c r="A11" s="258">
        <v>3</v>
      </c>
      <c r="B11" s="259"/>
      <c r="C11" s="260"/>
      <c r="D11" s="41" t="s">
        <v>9</v>
      </c>
      <c r="E11" s="32">
        <f t="shared" ref="E11" si="4">E12+E35+E38</f>
        <v>143780</v>
      </c>
      <c r="F11" s="32">
        <f t="shared" ref="F11" si="5">F12+F35+F38</f>
        <v>143625.63999999998</v>
      </c>
      <c r="G11" s="32">
        <f t="shared" si="2"/>
        <v>99.892641535679502</v>
      </c>
    </row>
    <row r="12" spans="1:8" s="35" customFormat="1" x14ac:dyDescent="0.25">
      <c r="A12" s="253">
        <v>32</v>
      </c>
      <c r="B12" s="254"/>
      <c r="C12" s="255"/>
      <c r="D12" s="41" t="s">
        <v>19</v>
      </c>
      <c r="E12" s="32">
        <v>137150</v>
      </c>
      <c r="F12" s="32">
        <f t="shared" ref="F12" si="6">SUM(F13+F17+F22+F29)</f>
        <v>137150</v>
      </c>
      <c r="G12" s="32">
        <f t="shared" si="2"/>
        <v>100</v>
      </c>
    </row>
    <row r="13" spans="1:8" s="35" customFormat="1" x14ac:dyDescent="0.25">
      <c r="A13" s="253">
        <v>321</v>
      </c>
      <c r="B13" s="254"/>
      <c r="C13" s="255"/>
      <c r="D13" s="41" t="s">
        <v>50</v>
      </c>
      <c r="E13" s="32"/>
      <c r="F13" s="32">
        <f t="shared" ref="F13" si="7">F14+F15+F16</f>
        <v>11197.380000000001</v>
      </c>
      <c r="G13" s="32"/>
    </row>
    <row r="14" spans="1:8" x14ac:dyDescent="0.25">
      <c r="A14" s="250">
        <v>3211</v>
      </c>
      <c r="B14" s="251"/>
      <c r="C14" s="252"/>
      <c r="D14" s="45" t="s">
        <v>60</v>
      </c>
      <c r="E14" s="51"/>
      <c r="F14" s="51">
        <v>9524</v>
      </c>
      <c r="G14" s="51"/>
    </row>
    <row r="15" spans="1:8" x14ac:dyDescent="0.25">
      <c r="A15" s="250">
        <v>3213</v>
      </c>
      <c r="B15" s="251"/>
      <c r="C15" s="252"/>
      <c r="D15" s="45" t="s">
        <v>61</v>
      </c>
      <c r="E15" s="51"/>
      <c r="F15" s="51">
        <v>1673.38</v>
      </c>
      <c r="G15" s="51"/>
    </row>
    <row r="16" spans="1:8" ht="25.5" x14ac:dyDescent="0.25">
      <c r="A16" s="250">
        <v>3214</v>
      </c>
      <c r="B16" s="251"/>
      <c r="C16" s="252"/>
      <c r="D16" s="45" t="s">
        <v>62</v>
      </c>
      <c r="E16" s="51"/>
      <c r="F16" s="51">
        <v>0</v>
      </c>
      <c r="G16" s="51"/>
    </row>
    <row r="17" spans="1:12" s="35" customFormat="1" x14ac:dyDescent="0.25">
      <c r="A17" s="253">
        <v>322</v>
      </c>
      <c r="B17" s="254"/>
      <c r="C17" s="255"/>
      <c r="D17" s="41" t="s">
        <v>52</v>
      </c>
      <c r="E17" s="32"/>
      <c r="F17" s="32">
        <f t="shared" ref="F17" si="8">SUM(F18:F21)</f>
        <v>88889.24</v>
      </c>
      <c r="G17" s="32"/>
    </row>
    <row r="18" spans="1:12" ht="25.5" x14ac:dyDescent="0.25">
      <c r="A18" s="250">
        <v>3221</v>
      </c>
      <c r="B18" s="251"/>
      <c r="C18" s="252"/>
      <c r="D18" s="45" t="s">
        <v>98</v>
      </c>
      <c r="E18" s="51"/>
      <c r="F18" s="51">
        <v>23974.94</v>
      </c>
      <c r="G18" s="51"/>
    </row>
    <row r="19" spans="1:12" x14ac:dyDescent="0.25">
      <c r="A19" s="250">
        <v>3223</v>
      </c>
      <c r="B19" s="251"/>
      <c r="C19" s="252"/>
      <c r="D19" s="45" t="s">
        <v>75</v>
      </c>
      <c r="E19" s="51"/>
      <c r="F19" s="51">
        <v>61040</v>
      </c>
      <c r="G19" s="51"/>
    </row>
    <row r="20" spans="1:12" x14ac:dyDescent="0.25">
      <c r="A20" s="250">
        <v>3225</v>
      </c>
      <c r="B20" s="251"/>
      <c r="C20" s="252"/>
      <c r="D20" s="45" t="s">
        <v>99</v>
      </c>
      <c r="E20" s="51"/>
      <c r="F20" s="51">
        <v>735.1</v>
      </c>
      <c r="G20" s="51"/>
    </row>
    <row r="21" spans="1:12" ht="25.5" x14ac:dyDescent="0.25">
      <c r="A21" s="250">
        <v>3227</v>
      </c>
      <c r="B21" s="251"/>
      <c r="C21" s="252"/>
      <c r="D21" s="45" t="s">
        <v>100</v>
      </c>
      <c r="E21" s="51"/>
      <c r="F21" s="51">
        <v>3139.2</v>
      </c>
      <c r="G21" s="51"/>
    </row>
    <row r="22" spans="1:12" s="35" customFormat="1" x14ac:dyDescent="0.25">
      <c r="A22" s="253">
        <v>323</v>
      </c>
      <c r="B22" s="254"/>
      <c r="C22" s="255"/>
      <c r="D22" s="41" t="s">
        <v>65</v>
      </c>
      <c r="E22" s="32"/>
      <c r="F22" s="32">
        <f t="shared" ref="F22" si="9">SUM(F23:F28)</f>
        <v>34579.409999999996</v>
      </c>
      <c r="G22" s="32"/>
      <c r="K22"/>
      <c r="L22"/>
    </row>
    <row r="23" spans="1:12" x14ac:dyDescent="0.25">
      <c r="A23" s="250">
        <v>3231</v>
      </c>
      <c r="B23" s="251"/>
      <c r="C23" s="252"/>
      <c r="D23" s="45" t="s">
        <v>101</v>
      </c>
      <c r="E23" s="51"/>
      <c r="F23" s="51">
        <v>3194.25</v>
      </c>
      <c r="G23" s="51"/>
    </row>
    <row r="24" spans="1:12" x14ac:dyDescent="0.25">
      <c r="A24" s="250">
        <v>3234</v>
      </c>
      <c r="B24" s="251"/>
      <c r="C24" s="252"/>
      <c r="D24" s="45" t="s">
        <v>79</v>
      </c>
      <c r="E24" s="51"/>
      <c r="F24" s="51">
        <v>15140.07</v>
      </c>
      <c r="G24" s="51"/>
    </row>
    <row r="25" spans="1:12" x14ac:dyDescent="0.25">
      <c r="A25" s="250">
        <v>3236</v>
      </c>
      <c r="B25" s="251"/>
      <c r="C25" s="252"/>
      <c r="D25" s="45" t="s">
        <v>80</v>
      </c>
      <c r="E25" s="51"/>
      <c r="F25" s="51">
        <v>8653.82</v>
      </c>
      <c r="G25" s="51"/>
      <c r="K25" s="35"/>
      <c r="L25" s="35"/>
    </row>
    <row r="26" spans="1:12" x14ac:dyDescent="0.25">
      <c r="A26" s="250">
        <v>3237</v>
      </c>
      <c r="B26" s="251"/>
      <c r="C26" s="252"/>
      <c r="D26" s="45" t="s">
        <v>66</v>
      </c>
      <c r="E26" s="51"/>
      <c r="F26" s="51">
        <v>568.75</v>
      </c>
      <c r="G26" s="51"/>
      <c r="K26" s="35"/>
      <c r="L26" s="35"/>
    </row>
    <row r="27" spans="1:12" x14ac:dyDescent="0.25">
      <c r="A27" s="250">
        <v>3238</v>
      </c>
      <c r="B27" s="251"/>
      <c r="C27" s="252"/>
      <c r="D27" s="45" t="s">
        <v>81</v>
      </c>
      <c r="E27" s="51"/>
      <c r="F27" s="51">
        <v>4520.16</v>
      </c>
      <c r="G27" s="51"/>
    </row>
    <row r="28" spans="1:12" x14ac:dyDescent="0.25">
      <c r="A28" s="250">
        <v>3239</v>
      </c>
      <c r="B28" s="251"/>
      <c r="C28" s="252"/>
      <c r="D28" s="45" t="s">
        <v>82</v>
      </c>
      <c r="E28" s="51"/>
      <c r="F28" s="51">
        <v>2502.36</v>
      </c>
      <c r="G28" s="51"/>
      <c r="K28" s="112"/>
      <c r="L28" s="35"/>
    </row>
    <row r="29" spans="1:12" s="35" customFormat="1" ht="25.5" x14ac:dyDescent="0.25">
      <c r="A29" s="253">
        <v>329</v>
      </c>
      <c r="B29" s="254"/>
      <c r="C29" s="255"/>
      <c r="D29" s="41" t="s">
        <v>55</v>
      </c>
      <c r="E29" s="32"/>
      <c r="F29" s="32">
        <f t="shared" ref="F29" si="10">SUM(F30:F34)</f>
        <v>2483.9699999999998</v>
      </c>
      <c r="G29" s="32"/>
    </row>
    <row r="30" spans="1:12" x14ac:dyDescent="0.25">
      <c r="A30" s="250">
        <v>3292</v>
      </c>
      <c r="B30" s="251"/>
      <c r="C30" s="252"/>
      <c r="D30" s="45" t="s">
        <v>102</v>
      </c>
      <c r="E30" s="51"/>
      <c r="F30" s="51">
        <v>806.76</v>
      </c>
      <c r="G30" s="51"/>
    </row>
    <row r="31" spans="1:12" x14ac:dyDescent="0.25">
      <c r="A31" s="250">
        <v>3293</v>
      </c>
      <c r="B31" s="251"/>
      <c r="C31" s="252"/>
      <c r="D31" s="45" t="s">
        <v>91</v>
      </c>
      <c r="E31" s="51"/>
      <c r="F31" s="51">
        <v>917.79</v>
      </c>
      <c r="G31" s="51"/>
      <c r="K31" s="35"/>
      <c r="L31" s="35"/>
    </row>
    <row r="32" spans="1:12" x14ac:dyDescent="0.25">
      <c r="A32" s="250">
        <v>3294</v>
      </c>
      <c r="B32" s="251"/>
      <c r="C32" s="252"/>
      <c r="D32" s="45" t="s">
        <v>83</v>
      </c>
      <c r="E32" s="51"/>
      <c r="F32" s="51">
        <v>163.09</v>
      </c>
      <c r="G32" s="51"/>
      <c r="K32" s="35"/>
      <c r="L32" s="35"/>
    </row>
    <row r="33" spans="1:12" x14ac:dyDescent="0.25">
      <c r="A33" s="250">
        <v>3295</v>
      </c>
      <c r="B33" s="251"/>
      <c r="C33" s="252"/>
      <c r="D33" s="45" t="s">
        <v>54</v>
      </c>
      <c r="E33" s="51"/>
      <c r="F33" s="51">
        <v>114.82</v>
      </c>
      <c r="G33" s="51"/>
      <c r="K33" s="35"/>
      <c r="L33" s="35"/>
    </row>
    <row r="34" spans="1:12" ht="25.5" x14ac:dyDescent="0.25">
      <c r="A34" s="250">
        <v>3299</v>
      </c>
      <c r="B34" s="251"/>
      <c r="C34" s="252"/>
      <c r="D34" s="45" t="s">
        <v>55</v>
      </c>
      <c r="E34" s="51"/>
      <c r="F34" s="51">
        <v>481.51</v>
      </c>
      <c r="G34" s="51"/>
      <c r="K34" s="35"/>
      <c r="L34" s="35"/>
    </row>
    <row r="35" spans="1:12" s="35" customFormat="1" x14ac:dyDescent="0.25">
      <c r="A35" s="253">
        <v>34</v>
      </c>
      <c r="B35" s="254"/>
      <c r="C35" s="255"/>
      <c r="D35" s="41" t="s">
        <v>57</v>
      </c>
      <c r="E35" s="32">
        <v>1780</v>
      </c>
      <c r="F35" s="32">
        <f t="shared" ref="F35" si="11">SUM(F36)</f>
        <v>1775.71</v>
      </c>
      <c r="G35" s="32">
        <f t="shared" ref="G35" si="12">F35/E35*100</f>
        <v>99.758988764044943</v>
      </c>
    </row>
    <row r="36" spans="1:12" s="35" customFormat="1" x14ac:dyDescent="0.25">
      <c r="A36" s="253">
        <v>343</v>
      </c>
      <c r="B36" s="254"/>
      <c r="C36" s="255"/>
      <c r="D36" s="41" t="s">
        <v>58</v>
      </c>
      <c r="E36" s="32"/>
      <c r="F36" s="32">
        <f t="shared" ref="F36" si="13">F37</f>
        <v>1775.71</v>
      </c>
      <c r="G36" s="32"/>
      <c r="K36"/>
      <c r="L36"/>
    </row>
    <row r="37" spans="1:12" ht="25.5" x14ac:dyDescent="0.25">
      <c r="A37" s="250">
        <v>3431</v>
      </c>
      <c r="B37" s="251"/>
      <c r="C37" s="252"/>
      <c r="D37" s="45" t="s">
        <v>84</v>
      </c>
      <c r="E37" s="51"/>
      <c r="F37" s="51">
        <v>1775.71</v>
      </c>
      <c r="G37" s="51"/>
      <c r="K37" s="35"/>
      <c r="L37" s="35"/>
    </row>
    <row r="38" spans="1:12" s="35" customFormat="1" ht="38.25" x14ac:dyDescent="0.25">
      <c r="A38" s="253">
        <v>37</v>
      </c>
      <c r="B38" s="254"/>
      <c r="C38" s="255"/>
      <c r="D38" s="41" t="s">
        <v>103</v>
      </c>
      <c r="E38" s="32">
        <v>4850</v>
      </c>
      <c r="F38" s="32">
        <f t="shared" ref="F38:F39" si="14">F39</f>
        <v>4699.93</v>
      </c>
      <c r="G38" s="32">
        <f t="shared" ref="G38" si="15">F38/E38*100</f>
        <v>96.905773195876293</v>
      </c>
      <c r="J38" s="112"/>
      <c r="K38"/>
      <c r="L38"/>
    </row>
    <row r="39" spans="1:12" s="35" customFormat="1" ht="25.5" x14ac:dyDescent="0.25">
      <c r="A39" s="253">
        <v>372</v>
      </c>
      <c r="B39" s="254"/>
      <c r="C39" s="255"/>
      <c r="D39" s="41" t="s">
        <v>72</v>
      </c>
      <c r="E39" s="32"/>
      <c r="F39" s="32">
        <f t="shared" si="14"/>
        <v>4699.93</v>
      </c>
      <c r="G39" s="32"/>
      <c r="K39"/>
      <c r="L39"/>
    </row>
    <row r="40" spans="1:12" ht="25.5" x14ac:dyDescent="0.25">
      <c r="A40" s="250">
        <v>3722</v>
      </c>
      <c r="B40" s="251"/>
      <c r="C40" s="252"/>
      <c r="D40" s="45" t="s">
        <v>74</v>
      </c>
      <c r="E40" s="51"/>
      <c r="F40" s="51">
        <v>4699.93</v>
      </c>
      <c r="G40" s="51"/>
      <c r="K40" s="35"/>
      <c r="L40" s="35"/>
    </row>
    <row r="41" spans="1:12" s="35" customFormat="1" ht="38.25" x14ac:dyDescent="0.25">
      <c r="A41" s="261" t="s">
        <v>104</v>
      </c>
      <c r="B41" s="262"/>
      <c r="C41" s="263"/>
      <c r="D41" s="42" t="s">
        <v>105</v>
      </c>
      <c r="E41" s="48">
        <f t="shared" ref="E41:F43" si="16">E42</f>
        <v>28790</v>
      </c>
      <c r="F41" s="48">
        <f t="shared" si="16"/>
        <v>28790</v>
      </c>
      <c r="G41" s="48">
        <f t="shared" ref="G41:G44" si="17">F41/E41*100</f>
        <v>100</v>
      </c>
    </row>
    <row r="42" spans="1:12" s="35" customFormat="1" x14ac:dyDescent="0.25">
      <c r="A42" s="244" t="s">
        <v>96</v>
      </c>
      <c r="B42" s="245"/>
      <c r="C42" s="246"/>
      <c r="D42" s="43" t="s">
        <v>97</v>
      </c>
      <c r="E42" s="47">
        <f t="shared" si="16"/>
        <v>28790</v>
      </c>
      <c r="F42" s="47">
        <f t="shared" si="16"/>
        <v>28790</v>
      </c>
      <c r="G42" s="47">
        <f t="shared" si="17"/>
        <v>100</v>
      </c>
    </row>
    <row r="43" spans="1:12" s="35" customFormat="1" x14ac:dyDescent="0.25">
      <c r="A43" s="258">
        <v>3</v>
      </c>
      <c r="B43" s="259"/>
      <c r="C43" s="260"/>
      <c r="D43" s="41" t="s">
        <v>9</v>
      </c>
      <c r="E43" s="32">
        <f t="shared" si="16"/>
        <v>28790</v>
      </c>
      <c r="F43" s="32">
        <f t="shared" si="16"/>
        <v>28790</v>
      </c>
      <c r="G43" s="32">
        <f t="shared" si="17"/>
        <v>100</v>
      </c>
    </row>
    <row r="44" spans="1:12" s="35" customFormat="1" x14ac:dyDescent="0.25">
      <c r="A44" s="253">
        <v>32</v>
      </c>
      <c r="B44" s="254"/>
      <c r="C44" s="255"/>
      <c r="D44" s="41" t="s">
        <v>19</v>
      </c>
      <c r="E44" s="32">
        <v>28790</v>
      </c>
      <c r="F44" s="32">
        <f t="shared" ref="F44" si="18">F45+F47</f>
        <v>28790</v>
      </c>
      <c r="G44" s="32">
        <f t="shared" si="17"/>
        <v>100</v>
      </c>
    </row>
    <row r="45" spans="1:12" s="35" customFormat="1" x14ac:dyDescent="0.25">
      <c r="A45" s="253">
        <v>322</v>
      </c>
      <c r="B45" s="254"/>
      <c r="C45" s="255"/>
      <c r="D45" s="41" t="s">
        <v>52</v>
      </c>
      <c r="E45" s="32"/>
      <c r="F45" s="32">
        <f t="shared" ref="F45" si="19">F46</f>
        <v>6540.45</v>
      </c>
      <c r="G45" s="32"/>
      <c r="K45"/>
      <c r="L45"/>
    </row>
    <row r="46" spans="1:12" ht="25.5" x14ac:dyDescent="0.25">
      <c r="A46" s="250">
        <v>3224</v>
      </c>
      <c r="B46" s="251"/>
      <c r="C46" s="252"/>
      <c r="D46" s="45" t="s">
        <v>106</v>
      </c>
      <c r="E46" s="51"/>
      <c r="F46" s="51">
        <v>6540.45</v>
      </c>
      <c r="G46" s="51"/>
      <c r="K46" s="35"/>
      <c r="L46" s="35"/>
    </row>
    <row r="47" spans="1:12" s="35" customFormat="1" x14ac:dyDescent="0.25">
      <c r="A47" s="253">
        <v>323</v>
      </c>
      <c r="B47" s="254"/>
      <c r="C47" s="255"/>
      <c r="D47" s="41" t="s">
        <v>65</v>
      </c>
      <c r="E47" s="32"/>
      <c r="F47" s="32">
        <f t="shared" ref="F47" si="20">F48+F49</f>
        <v>22249.55</v>
      </c>
      <c r="G47" s="32"/>
    </row>
    <row r="48" spans="1:12" ht="25.5" x14ac:dyDescent="0.25">
      <c r="A48" s="250">
        <v>3232</v>
      </c>
      <c r="B48" s="251"/>
      <c r="C48" s="252"/>
      <c r="D48" s="45" t="s">
        <v>107</v>
      </c>
      <c r="E48" s="51"/>
      <c r="F48" s="51">
        <v>22249.55</v>
      </c>
      <c r="G48" s="51"/>
      <c r="K48" s="35"/>
      <c r="L48" s="35"/>
    </row>
    <row r="49" spans="1:12" x14ac:dyDescent="0.25">
      <c r="A49" s="250">
        <v>3237</v>
      </c>
      <c r="B49" s="251"/>
      <c r="C49" s="252"/>
      <c r="D49" s="45" t="s">
        <v>66</v>
      </c>
      <c r="E49" s="51"/>
      <c r="F49" s="51">
        <v>0</v>
      </c>
      <c r="G49" s="51"/>
      <c r="K49" s="35"/>
      <c r="L49" s="35"/>
    </row>
    <row r="50" spans="1:12" s="35" customFormat="1" x14ac:dyDescent="0.25">
      <c r="A50" s="261" t="s">
        <v>108</v>
      </c>
      <c r="B50" s="262"/>
      <c r="C50" s="263"/>
      <c r="D50" s="42" t="s">
        <v>109</v>
      </c>
      <c r="E50" s="48">
        <f t="shared" ref="E50:F54" si="21">E51</f>
        <v>10000</v>
      </c>
      <c r="F50" s="48">
        <f t="shared" si="21"/>
        <v>6591.91</v>
      </c>
      <c r="G50" s="48">
        <f t="shared" ref="G50:G53" si="22">F50/E50*100</f>
        <v>65.9191</v>
      </c>
    </row>
    <row r="51" spans="1:12" s="35" customFormat="1" x14ac:dyDescent="0.25">
      <c r="A51" s="244" t="s">
        <v>96</v>
      </c>
      <c r="B51" s="245"/>
      <c r="C51" s="246"/>
      <c r="D51" s="43" t="s">
        <v>97</v>
      </c>
      <c r="E51" s="47">
        <f t="shared" si="21"/>
        <v>10000</v>
      </c>
      <c r="F51" s="47">
        <f t="shared" si="21"/>
        <v>6591.91</v>
      </c>
      <c r="G51" s="47">
        <f t="shared" si="22"/>
        <v>65.9191</v>
      </c>
    </row>
    <row r="52" spans="1:12" s="35" customFormat="1" x14ac:dyDescent="0.25">
      <c r="A52" s="258">
        <v>3</v>
      </c>
      <c r="B52" s="259"/>
      <c r="C52" s="260"/>
      <c r="D52" s="41" t="s">
        <v>9</v>
      </c>
      <c r="E52" s="32">
        <f t="shared" si="21"/>
        <v>10000</v>
      </c>
      <c r="F52" s="32">
        <f t="shared" si="21"/>
        <v>6591.91</v>
      </c>
      <c r="G52" s="32">
        <f t="shared" si="22"/>
        <v>65.9191</v>
      </c>
      <c r="K52"/>
      <c r="L52"/>
    </row>
    <row r="53" spans="1:12" s="35" customFormat="1" x14ac:dyDescent="0.25">
      <c r="A53" s="253">
        <v>32</v>
      </c>
      <c r="B53" s="254"/>
      <c r="C53" s="255"/>
      <c r="D53" s="41" t="s">
        <v>19</v>
      </c>
      <c r="E53" s="32">
        <v>10000</v>
      </c>
      <c r="F53" s="32">
        <f t="shared" si="21"/>
        <v>6591.91</v>
      </c>
      <c r="G53" s="32">
        <f t="shared" si="22"/>
        <v>65.9191</v>
      </c>
    </row>
    <row r="54" spans="1:12" s="35" customFormat="1" x14ac:dyDescent="0.25">
      <c r="A54" s="253">
        <v>322</v>
      </c>
      <c r="B54" s="254"/>
      <c r="C54" s="255"/>
      <c r="D54" s="41" t="s">
        <v>52</v>
      </c>
      <c r="E54" s="32"/>
      <c r="F54" s="32">
        <f t="shared" si="21"/>
        <v>6591.91</v>
      </c>
      <c r="G54" s="32"/>
      <c r="K54"/>
      <c r="L54"/>
    </row>
    <row r="55" spans="1:12" x14ac:dyDescent="0.25">
      <c r="A55" s="250">
        <v>3223</v>
      </c>
      <c r="B55" s="251"/>
      <c r="C55" s="252"/>
      <c r="D55" s="45" t="s">
        <v>75</v>
      </c>
      <c r="E55" s="51"/>
      <c r="F55" s="51">
        <v>6591.91</v>
      </c>
      <c r="G55" s="50"/>
      <c r="K55" s="113"/>
      <c r="L55" s="113"/>
    </row>
    <row r="56" spans="1:12" s="35" customFormat="1" ht="25.5" x14ac:dyDescent="0.25">
      <c r="A56" s="247" t="s">
        <v>93</v>
      </c>
      <c r="B56" s="248"/>
      <c r="C56" s="249"/>
      <c r="D56" s="44" t="s">
        <v>110</v>
      </c>
      <c r="E56" s="49">
        <f>E57+E68+E78+E84+E90+E96+E102+E117</f>
        <v>108110.84</v>
      </c>
      <c r="F56" s="49">
        <f t="shared" ref="F56" si="23">F57+F68+F78+F84+F90+F96+F102+F117</f>
        <v>108110.84000000001</v>
      </c>
      <c r="G56" s="49">
        <f t="shared" ref="G56:G60" si="24">F56/E56*100</f>
        <v>100.00000000000003</v>
      </c>
    </row>
    <row r="57" spans="1:12" s="35" customFormat="1" x14ac:dyDescent="0.25">
      <c r="A57" s="261" t="s">
        <v>111</v>
      </c>
      <c r="B57" s="262"/>
      <c r="C57" s="263"/>
      <c r="D57" s="42" t="s">
        <v>112</v>
      </c>
      <c r="E57" s="48">
        <f t="shared" ref="E57:F59" si="25">E58</f>
        <v>999</v>
      </c>
      <c r="F57" s="48">
        <f t="shared" si="25"/>
        <v>998.99999999999989</v>
      </c>
      <c r="G57" s="48">
        <f t="shared" si="24"/>
        <v>99.999999999999986</v>
      </c>
      <c r="K57" s="112"/>
      <c r="L57" s="112"/>
    </row>
    <row r="58" spans="1:12" s="35" customFormat="1" x14ac:dyDescent="0.25">
      <c r="A58" s="244" t="s">
        <v>96</v>
      </c>
      <c r="B58" s="245"/>
      <c r="C58" s="246"/>
      <c r="D58" s="43" t="s">
        <v>97</v>
      </c>
      <c r="E58" s="47">
        <f t="shared" si="25"/>
        <v>999</v>
      </c>
      <c r="F58" s="47">
        <f t="shared" si="25"/>
        <v>998.99999999999989</v>
      </c>
      <c r="G58" s="47">
        <f t="shared" si="24"/>
        <v>99.999999999999986</v>
      </c>
    </row>
    <row r="59" spans="1:12" s="35" customFormat="1" x14ac:dyDescent="0.25">
      <c r="A59" s="258">
        <v>3</v>
      </c>
      <c r="B59" s="259"/>
      <c r="C59" s="260"/>
      <c r="D59" s="41" t="s">
        <v>9</v>
      </c>
      <c r="E59" s="32">
        <f t="shared" si="25"/>
        <v>999</v>
      </c>
      <c r="F59" s="32">
        <f t="shared" si="25"/>
        <v>998.99999999999989</v>
      </c>
      <c r="G59" s="32">
        <f t="shared" si="24"/>
        <v>99.999999999999986</v>
      </c>
    </row>
    <row r="60" spans="1:12" s="35" customFormat="1" x14ac:dyDescent="0.25">
      <c r="A60" s="253">
        <v>32</v>
      </c>
      <c r="B60" s="254"/>
      <c r="C60" s="255"/>
      <c r="D60" s="41" t="s">
        <v>19</v>
      </c>
      <c r="E60" s="32">
        <v>999</v>
      </c>
      <c r="F60" s="32">
        <f t="shared" ref="F60" si="26">F61+F64+F66</f>
        <v>998.99999999999989</v>
      </c>
      <c r="G60" s="32">
        <f t="shared" si="24"/>
        <v>99.999999999999986</v>
      </c>
    </row>
    <row r="61" spans="1:12" s="35" customFormat="1" x14ac:dyDescent="0.25">
      <c r="A61" s="253">
        <v>321</v>
      </c>
      <c r="B61" s="254"/>
      <c r="C61" s="255"/>
      <c r="D61" s="41" t="s">
        <v>50</v>
      </c>
      <c r="E61" s="32"/>
      <c r="F61" s="32">
        <f t="shared" ref="F61" si="27">F62+F63</f>
        <v>714.06</v>
      </c>
      <c r="G61" s="32"/>
    </row>
    <row r="62" spans="1:12" x14ac:dyDescent="0.25">
      <c r="A62" s="250">
        <v>3211</v>
      </c>
      <c r="B62" s="251"/>
      <c r="C62" s="252"/>
      <c r="D62" s="45" t="s">
        <v>60</v>
      </c>
      <c r="E62" s="51"/>
      <c r="F62" s="51">
        <v>381.06</v>
      </c>
      <c r="G62" s="51"/>
    </row>
    <row r="63" spans="1:12" x14ac:dyDescent="0.25">
      <c r="A63" s="250">
        <v>3213</v>
      </c>
      <c r="B63" s="251"/>
      <c r="C63" s="252"/>
      <c r="D63" s="45" t="s">
        <v>61</v>
      </c>
      <c r="E63" s="51"/>
      <c r="F63" s="51">
        <v>333</v>
      </c>
      <c r="G63" s="50"/>
    </row>
    <row r="64" spans="1:12" s="35" customFormat="1" x14ac:dyDescent="0.25">
      <c r="A64" s="253">
        <v>323</v>
      </c>
      <c r="B64" s="254"/>
      <c r="C64" s="255"/>
      <c r="D64" s="41" t="s">
        <v>65</v>
      </c>
      <c r="E64" s="32"/>
      <c r="F64" s="32">
        <f t="shared" ref="F64" si="28">F65</f>
        <v>187.9</v>
      </c>
      <c r="G64" s="32"/>
    </row>
    <row r="65" spans="1:7" x14ac:dyDescent="0.25">
      <c r="A65" s="250">
        <v>3237</v>
      </c>
      <c r="B65" s="251"/>
      <c r="C65" s="252"/>
      <c r="D65" s="45" t="s">
        <v>66</v>
      </c>
      <c r="E65" s="51"/>
      <c r="F65" s="51">
        <v>187.9</v>
      </c>
      <c r="G65" s="51"/>
    </row>
    <row r="66" spans="1:7" s="35" customFormat="1" ht="25.5" x14ac:dyDescent="0.25">
      <c r="A66" s="253">
        <v>329</v>
      </c>
      <c r="B66" s="254"/>
      <c r="C66" s="255"/>
      <c r="D66" s="41" t="s">
        <v>55</v>
      </c>
      <c r="E66" s="32"/>
      <c r="F66" s="32">
        <f t="shared" ref="F66" si="29">F67</f>
        <v>97.04</v>
      </c>
      <c r="G66" s="32"/>
    </row>
    <row r="67" spans="1:7" ht="25.5" x14ac:dyDescent="0.25">
      <c r="A67" s="250">
        <v>3299</v>
      </c>
      <c r="B67" s="251"/>
      <c r="C67" s="252"/>
      <c r="D67" s="45" t="s">
        <v>55</v>
      </c>
      <c r="E67" s="51"/>
      <c r="F67" s="51">
        <v>97.04</v>
      </c>
      <c r="G67" s="51"/>
    </row>
    <row r="68" spans="1:7" s="35" customFormat="1" x14ac:dyDescent="0.25">
      <c r="A68" s="261" t="s">
        <v>113</v>
      </c>
      <c r="B68" s="262"/>
      <c r="C68" s="263"/>
      <c r="D68" s="42" t="s">
        <v>114</v>
      </c>
      <c r="E68" s="48">
        <f t="shared" ref="E68:F71" si="30">E69</f>
        <v>4766.63</v>
      </c>
      <c r="F68" s="48">
        <f t="shared" si="30"/>
        <v>4766.63</v>
      </c>
      <c r="G68" s="48">
        <f t="shared" ref="G68:G71" si="31">F68/E68*100</f>
        <v>100</v>
      </c>
    </row>
    <row r="69" spans="1:7" s="35" customFormat="1" x14ac:dyDescent="0.25">
      <c r="A69" s="244" t="s">
        <v>96</v>
      </c>
      <c r="B69" s="245"/>
      <c r="C69" s="246"/>
      <c r="D69" s="43" t="s">
        <v>97</v>
      </c>
      <c r="E69" s="47">
        <f t="shared" si="30"/>
        <v>4766.63</v>
      </c>
      <c r="F69" s="47">
        <f t="shared" si="30"/>
        <v>4766.63</v>
      </c>
      <c r="G69" s="47">
        <f t="shared" si="31"/>
        <v>100</v>
      </c>
    </row>
    <row r="70" spans="1:7" s="35" customFormat="1" x14ac:dyDescent="0.25">
      <c r="A70" s="258">
        <v>3</v>
      </c>
      <c r="B70" s="259"/>
      <c r="C70" s="260"/>
      <c r="D70" s="41" t="s">
        <v>9</v>
      </c>
      <c r="E70" s="32">
        <f>E71+E75</f>
        <v>4766.63</v>
      </c>
      <c r="F70" s="32">
        <f>F71+F75</f>
        <v>4766.63</v>
      </c>
      <c r="G70" s="32">
        <f t="shared" si="31"/>
        <v>100</v>
      </c>
    </row>
    <row r="71" spans="1:7" s="35" customFormat="1" x14ac:dyDescent="0.25">
      <c r="A71" s="253">
        <v>32</v>
      </c>
      <c r="B71" s="254"/>
      <c r="C71" s="255"/>
      <c r="D71" s="41" t="s">
        <v>19</v>
      </c>
      <c r="E71" s="32">
        <v>3613.89</v>
      </c>
      <c r="F71" s="32">
        <f t="shared" si="30"/>
        <v>3613.8900000000003</v>
      </c>
      <c r="G71" s="32">
        <f t="shared" si="31"/>
        <v>100.00000000000003</v>
      </c>
    </row>
    <row r="72" spans="1:7" s="35" customFormat="1" ht="25.5" x14ac:dyDescent="0.25">
      <c r="A72" s="253">
        <v>329</v>
      </c>
      <c r="B72" s="254"/>
      <c r="C72" s="255"/>
      <c r="D72" s="41" t="s">
        <v>55</v>
      </c>
      <c r="E72" s="32"/>
      <c r="F72" s="32">
        <f t="shared" ref="F72" si="32">SUM(F73:F74)</f>
        <v>3613.8900000000003</v>
      </c>
      <c r="G72" s="32"/>
    </row>
    <row r="73" spans="1:7" ht="25.5" x14ac:dyDescent="0.25">
      <c r="A73" s="250">
        <v>3291</v>
      </c>
      <c r="B73" s="251"/>
      <c r="C73" s="252"/>
      <c r="D73" s="45" t="s">
        <v>115</v>
      </c>
      <c r="E73" s="51"/>
      <c r="F73" s="51">
        <v>1100.1099999999999</v>
      </c>
      <c r="G73" s="51"/>
    </row>
    <row r="74" spans="1:7" ht="25.5" x14ac:dyDescent="0.25">
      <c r="A74" s="250">
        <v>3299</v>
      </c>
      <c r="B74" s="251"/>
      <c r="C74" s="252"/>
      <c r="D74" s="45" t="s">
        <v>55</v>
      </c>
      <c r="E74" s="51"/>
      <c r="F74" s="51">
        <v>2513.7800000000002</v>
      </c>
      <c r="G74" s="51"/>
    </row>
    <row r="75" spans="1:7" s="35" customFormat="1" ht="25.5" x14ac:dyDescent="0.25">
      <c r="A75" s="253">
        <v>36</v>
      </c>
      <c r="B75" s="254"/>
      <c r="C75" s="255"/>
      <c r="D75" s="196" t="s">
        <v>273</v>
      </c>
      <c r="E75" s="32">
        <v>1152.74</v>
      </c>
      <c r="F75" s="32">
        <f>F76</f>
        <v>1152.74</v>
      </c>
      <c r="G75" s="32">
        <f t="shared" ref="G75" si="33">F75/E75*100</f>
        <v>100</v>
      </c>
    </row>
    <row r="76" spans="1:7" s="35" customFormat="1" ht="25.5" x14ac:dyDescent="0.25">
      <c r="A76" s="253">
        <v>369</v>
      </c>
      <c r="B76" s="254"/>
      <c r="C76" s="255"/>
      <c r="D76" s="196" t="s">
        <v>274</v>
      </c>
      <c r="E76" s="32"/>
      <c r="F76" s="32">
        <f>SUM(F77)</f>
        <v>1152.74</v>
      </c>
      <c r="G76" s="32"/>
    </row>
    <row r="77" spans="1:7" s="127" customFormat="1" ht="38.25" x14ac:dyDescent="0.25">
      <c r="A77" s="250">
        <v>3691</v>
      </c>
      <c r="B77" s="251"/>
      <c r="C77" s="252"/>
      <c r="D77" s="196" t="s">
        <v>275</v>
      </c>
      <c r="E77" s="51"/>
      <c r="F77" s="51">
        <v>1152.74</v>
      </c>
      <c r="G77" s="51"/>
    </row>
    <row r="78" spans="1:7" s="35" customFormat="1" x14ac:dyDescent="0.25">
      <c r="A78" s="261" t="s">
        <v>116</v>
      </c>
      <c r="B78" s="262"/>
      <c r="C78" s="263"/>
      <c r="D78" s="42" t="s">
        <v>117</v>
      </c>
      <c r="E78" s="48">
        <f t="shared" ref="E78:F82" si="34">E79</f>
        <v>0</v>
      </c>
      <c r="F78" s="48">
        <f t="shared" si="34"/>
        <v>0</v>
      </c>
      <c r="G78" s="48">
        <v>0</v>
      </c>
    </row>
    <row r="79" spans="1:7" s="35" customFormat="1" x14ac:dyDescent="0.25">
      <c r="A79" s="244" t="s">
        <v>96</v>
      </c>
      <c r="B79" s="245"/>
      <c r="C79" s="246"/>
      <c r="D79" s="43" t="s">
        <v>97</v>
      </c>
      <c r="E79" s="47">
        <f t="shared" si="34"/>
        <v>0</v>
      </c>
      <c r="F79" s="47">
        <f t="shared" si="34"/>
        <v>0</v>
      </c>
      <c r="G79" s="47">
        <v>0</v>
      </c>
    </row>
    <row r="80" spans="1:7" s="35" customFormat="1" x14ac:dyDescent="0.25">
      <c r="A80" s="258">
        <v>3</v>
      </c>
      <c r="B80" s="259"/>
      <c r="C80" s="260"/>
      <c r="D80" s="41" t="s">
        <v>9</v>
      </c>
      <c r="E80" s="32">
        <f t="shared" si="34"/>
        <v>0</v>
      </c>
      <c r="F80" s="32">
        <f t="shared" si="34"/>
        <v>0</v>
      </c>
      <c r="G80" s="32">
        <v>0</v>
      </c>
    </row>
    <row r="81" spans="1:7" s="35" customFormat="1" x14ac:dyDescent="0.25">
      <c r="A81" s="253">
        <v>32</v>
      </c>
      <c r="B81" s="254"/>
      <c r="C81" s="255"/>
      <c r="D81" s="41" t="s">
        <v>19</v>
      </c>
      <c r="E81" s="32">
        <v>0</v>
      </c>
      <c r="F81" s="32">
        <f t="shared" si="34"/>
        <v>0</v>
      </c>
      <c r="G81" s="32">
        <v>0</v>
      </c>
    </row>
    <row r="82" spans="1:7" s="35" customFormat="1" ht="25.5" x14ac:dyDescent="0.25">
      <c r="A82" s="253">
        <v>329</v>
      </c>
      <c r="B82" s="254"/>
      <c r="C82" s="255"/>
      <c r="D82" s="41" t="s">
        <v>55</v>
      </c>
      <c r="E82" s="32"/>
      <c r="F82" s="32">
        <f t="shared" si="34"/>
        <v>0</v>
      </c>
      <c r="G82" s="32"/>
    </row>
    <row r="83" spans="1:7" ht="25.5" x14ac:dyDescent="0.25">
      <c r="A83" s="250">
        <v>3299</v>
      </c>
      <c r="B83" s="251"/>
      <c r="C83" s="252"/>
      <c r="D83" s="45" t="s">
        <v>55</v>
      </c>
      <c r="E83" s="51"/>
      <c r="F83" s="51">
        <v>0</v>
      </c>
      <c r="G83" s="51"/>
    </row>
    <row r="84" spans="1:7" s="35" customFormat="1" ht="25.5" x14ac:dyDescent="0.25">
      <c r="A84" s="261" t="s">
        <v>118</v>
      </c>
      <c r="B84" s="262"/>
      <c r="C84" s="263"/>
      <c r="D84" s="42" t="s">
        <v>119</v>
      </c>
      <c r="E84" s="48">
        <f t="shared" ref="E84:F88" si="35">E85</f>
        <v>1342</v>
      </c>
      <c r="F84" s="48">
        <f t="shared" si="35"/>
        <v>1342</v>
      </c>
      <c r="G84" s="48">
        <f t="shared" ref="G84:G87" si="36">F84/E84*100</f>
        <v>100</v>
      </c>
    </row>
    <row r="85" spans="1:7" s="35" customFormat="1" x14ac:dyDescent="0.25">
      <c r="A85" s="244" t="s">
        <v>96</v>
      </c>
      <c r="B85" s="245"/>
      <c r="C85" s="246"/>
      <c r="D85" s="43" t="s">
        <v>97</v>
      </c>
      <c r="E85" s="47">
        <f t="shared" si="35"/>
        <v>1342</v>
      </c>
      <c r="F85" s="47">
        <f t="shared" si="35"/>
        <v>1342</v>
      </c>
      <c r="G85" s="47">
        <f t="shared" si="36"/>
        <v>100</v>
      </c>
    </row>
    <row r="86" spans="1:7" s="35" customFormat="1" x14ac:dyDescent="0.25">
      <c r="A86" s="258">
        <v>3</v>
      </c>
      <c r="B86" s="259"/>
      <c r="C86" s="260"/>
      <c r="D86" s="41" t="s">
        <v>9</v>
      </c>
      <c r="E86" s="32">
        <f t="shared" si="35"/>
        <v>1342</v>
      </c>
      <c r="F86" s="32">
        <f t="shared" si="35"/>
        <v>1342</v>
      </c>
      <c r="G86" s="32">
        <f t="shared" si="36"/>
        <v>100</v>
      </c>
    </row>
    <row r="87" spans="1:7" s="35" customFormat="1" x14ac:dyDescent="0.25">
      <c r="A87" s="253">
        <v>32</v>
      </c>
      <c r="B87" s="254"/>
      <c r="C87" s="255"/>
      <c r="D87" s="41" t="s">
        <v>19</v>
      </c>
      <c r="E87" s="32">
        <v>1342</v>
      </c>
      <c r="F87" s="32">
        <f t="shared" si="35"/>
        <v>1342</v>
      </c>
      <c r="G87" s="32">
        <f t="shared" si="36"/>
        <v>100</v>
      </c>
    </row>
    <row r="88" spans="1:7" s="35" customFormat="1" ht="25.5" x14ac:dyDescent="0.25">
      <c r="A88" s="253">
        <v>329</v>
      </c>
      <c r="B88" s="254"/>
      <c r="C88" s="255"/>
      <c r="D88" s="41" t="s">
        <v>55</v>
      </c>
      <c r="E88" s="32"/>
      <c r="F88" s="32">
        <f t="shared" si="35"/>
        <v>1342</v>
      </c>
      <c r="G88" s="32"/>
    </row>
    <row r="89" spans="1:7" ht="25.5" x14ac:dyDescent="0.25">
      <c r="A89" s="250">
        <v>3299</v>
      </c>
      <c r="B89" s="251"/>
      <c r="C89" s="252"/>
      <c r="D89" s="45" t="s">
        <v>55</v>
      </c>
      <c r="E89" s="51"/>
      <c r="F89" s="51">
        <v>1342</v>
      </c>
      <c r="G89" s="50"/>
    </row>
    <row r="90" spans="1:7" s="35" customFormat="1" ht="25.5" x14ac:dyDescent="0.25">
      <c r="A90" s="261" t="s">
        <v>262</v>
      </c>
      <c r="B90" s="262"/>
      <c r="C90" s="263"/>
      <c r="D90" s="177" t="s">
        <v>263</v>
      </c>
      <c r="E90" s="48">
        <f t="shared" ref="E90:F94" si="37">E91</f>
        <v>100</v>
      </c>
      <c r="F90" s="48">
        <f t="shared" si="37"/>
        <v>100</v>
      </c>
      <c r="G90" s="48">
        <f t="shared" ref="G90:G93" si="38">F90/E90*100</f>
        <v>100</v>
      </c>
    </row>
    <row r="91" spans="1:7" s="35" customFormat="1" x14ac:dyDescent="0.25">
      <c r="A91" s="244" t="s">
        <v>96</v>
      </c>
      <c r="B91" s="245"/>
      <c r="C91" s="246"/>
      <c r="D91" s="178" t="s">
        <v>97</v>
      </c>
      <c r="E91" s="47">
        <f t="shared" si="37"/>
        <v>100</v>
      </c>
      <c r="F91" s="47">
        <f t="shared" si="37"/>
        <v>100</v>
      </c>
      <c r="G91" s="47">
        <f t="shared" si="38"/>
        <v>100</v>
      </c>
    </row>
    <row r="92" spans="1:7" s="35" customFormat="1" x14ac:dyDescent="0.25">
      <c r="A92" s="258">
        <v>3</v>
      </c>
      <c r="B92" s="259"/>
      <c r="C92" s="260"/>
      <c r="D92" s="176" t="s">
        <v>9</v>
      </c>
      <c r="E92" s="32">
        <f t="shared" si="37"/>
        <v>100</v>
      </c>
      <c r="F92" s="32">
        <f t="shared" si="37"/>
        <v>100</v>
      </c>
      <c r="G92" s="32">
        <f t="shared" si="38"/>
        <v>100</v>
      </c>
    </row>
    <row r="93" spans="1:7" s="35" customFormat="1" x14ac:dyDescent="0.25">
      <c r="A93" s="253">
        <v>32</v>
      </c>
      <c r="B93" s="254"/>
      <c r="C93" s="255"/>
      <c r="D93" s="176" t="s">
        <v>19</v>
      </c>
      <c r="E93" s="32">
        <v>100</v>
      </c>
      <c r="F93" s="32">
        <f t="shared" si="37"/>
        <v>100</v>
      </c>
      <c r="G93" s="32">
        <f t="shared" si="38"/>
        <v>100</v>
      </c>
    </row>
    <row r="94" spans="1:7" s="35" customFormat="1" x14ac:dyDescent="0.25">
      <c r="A94" s="253">
        <v>323</v>
      </c>
      <c r="B94" s="254"/>
      <c r="C94" s="255"/>
      <c r="D94" s="176" t="s">
        <v>65</v>
      </c>
      <c r="E94" s="32"/>
      <c r="F94" s="32">
        <f t="shared" si="37"/>
        <v>100</v>
      </c>
      <c r="G94" s="32"/>
    </row>
    <row r="95" spans="1:7" s="127" customFormat="1" x14ac:dyDescent="0.25">
      <c r="A95" s="250">
        <v>3237</v>
      </c>
      <c r="B95" s="251"/>
      <c r="C95" s="252"/>
      <c r="D95" s="45" t="s">
        <v>66</v>
      </c>
      <c r="E95" s="51"/>
      <c r="F95" s="51">
        <v>100</v>
      </c>
      <c r="G95" s="51"/>
    </row>
    <row r="96" spans="1:7" s="35" customFormat="1" x14ac:dyDescent="0.25">
      <c r="A96" s="261" t="s">
        <v>120</v>
      </c>
      <c r="B96" s="262"/>
      <c r="C96" s="263"/>
      <c r="D96" s="42" t="s">
        <v>121</v>
      </c>
      <c r="E96" s="48">
        <f t="shared" ref="E96:F100" si="39">E97</f>
        <v>531</v>
      </c>
      <c r="F96" s="48">
        <f t="shared" si="39"/>
        <v>531</v>
      </c>
      <c r="G96" s="48">
        <f t="shared" ref="G96:G99" si="40">F96/E96*100</f>
        <v>100</v>
      </c>
    </row>
    <row r="97" spans="1:7" s="35" customFormat="1" x14ac:dyDescent="0.25">
      <c r="A97" s="244" t="s">
        <v>96</v>
      </c>
      <c r="B97" s="245"/>
      <c r="C97" s="246"/>
      <c r="D97" s="43" t="s">
        <v>97</v>
      </c>
      <c r="E97" s="47">
        <f t="shared" si="39"/>
        <v>531</v>
      </c>
      <c r="F97" s="47">
        <f t="shared" si="39"/>
        <v>531</v>
      </c>
      <c r="G97" s="47">
        <f t="shared" si="40"/>
        <v>100</v>
      </c>
    </row>
    <row r="98" spans="1:7" s="35" customFormat="1" x14ac:dyDescent="0.25">
      <c r="A98" s="258">
        <v>3</v>
      </c>
      <c r="B98" s="259"/>
      <c r="C98" s="260"/>
      <c r="D98" s="41" t="s">
        <v>9</v>
      </c>
      <c r="E98" s="32">
        <f t="shared" si="39"/>
        <v>531</v>
      </c>
      <c r="F98" s="32">
        <f t="shared" si="39"/>
        <v>531</v>
      </c>
      <c r="G98" s="32">
        <f t="shared" si="40"/>
        <v>100</v>
      </c>
    </row>
    <row r="99" spans="1:7" s="35" customFormat="1" x14ac:dyDescent="0.25">
      <c r="A99" s="253">
        <v>32</v>
      </c>
      <c r="B99" s="254"/>
      <c r="C99" s="255"/>
      <c r="D99" s="41" t="s">
        <v>19</v>
      </c>
      <c r="E99" s="32">
        <v>531</v>
      </c>
      <c r="F99" s="32">
        <f t="shared" si="39"/>
        <v>531</v>
      </c>
      <c r="G99" s="32">
        <f t="shared" si="40"/>
        <v>100</v>
      </c>
    </row>
    <row r="100" spans="1:7" s="35" customFormat="1" x14ac:dyDescent="0.25">
      <c r="A100" s="253">
        <v>323</v>
      </c>
      <c r="B100" s="254"/>
      <c r="C100" s="255"/>
      <c r="D100" s="122" t="s">
        <v>65</v>
      </c>
      <c r="E100" s="32"/>
      <c r="F100" s="32">
        <f t="shared" si="39"/>
        <v>531</v>
      </c>
      <c r="G100" s="32"/>
    </row>
    <row r="101" spans="1:7" x14ac:dyDescent="0.25">
      <c r="A101" s="250">
        <v>3237</v>
      </c>
      <c r="B101" s="251"/>
      <c r="C101" s="252"/>
      <c r="D101" s="45" t="s">
        <v>66</v>
      </c>
      <c r="E101" s="51"/>
      <c r="F101" s="51">
        <v>531</v>
      </c>
      <c r="G101" s="51"/>
    </row>
    <row r="102" spans="1:7" s="35" customFormat="1" x14ac:dyDescent="0.25">
      <c r="A102" s="261" t="s">
        <v>200</v>
      </c>
      <c r="B102" s="262"/>
      <c r="C102" s="263"/>
      <c r="D102" s="42" t="s">
        <v>198</v>
      </c>
      <c r="E102" s="48">
        <f t="shared" ref="E102:F103" si="41">E103</f>
        <v>60155.86</v>
      </c>
      <c r="F102" s="48">
        <f t="shared" si="41"/>
        <v>60155.86</v>
      </c>
      <c r="G102" s="48">
        <f t="shared" ref="G102:G105" si="42">F102/E102*100</f>
        <v>100</v>
      </c>
    </row>
    <row r="103" spans="1:7" s="35" customFormat="1" x14ac:dyDescent="0.25">
      <c r="A103" s="244" t="s">
        <v>96</v>
      </c>
      <c r="B103" s="245"/>
      <c r="C103" s="246"/>
      <c r="D103" s="43" t="s">
        <v>97</v>
      </c>
      <c r="E103" s="47">
        <f t="shared" si="41"/>
        <v>60155.86</v>
      </c>
      <c r="F103" s="47">
        <f t="shared" si="41"/>
        <v>60155.86</v>
      </c>
      <c r="G103" s="47">
        <f t="shared" si="42"/>
        <v>100</v>
      </c>
    </row>
    <row r="104" spans="1:7" s="35" customFormat="1" x14ac:dyDescent="0.25">
      <c r="A104" s="258">
        <v>3</v>
      </c>
      <c r="B104" s="259"/>
      <c r="C104" s="260"/>
      <c r="D104" s="41" t="s">
        <v>9</v>
      </c>
      <c r="E104" s="32">
        <f t="shared" ref="E104" si="43">E105+E112</f>
        <v>60155.86</v>
      </c>
      <c r="F104" s="32">
        <f t="shared" ref="F104" si="44">F105+F112</f>
        <v>60155.86</v>
      </c>
      <c r="G104" s="32">
        <f t="shared" si="42"/>
        <v>100</v>
      </c>
    </row>
    <row r="105" spans="1:7" s="35" customFormat="1" x14ac:dyDescent="0.25">
      <c r="A105" s="253">
        <v>31</v>
      </c>
      <c r="B105" s="254"/>
      <c r="C105" s="255"/>
      <c r="D105" s="41" t="s">
        <v>10</v>
      </c>
      <c r="E105" s="32">
        <v>57303.98</v>
      </c>
      <c r="F105" s="32">
        <f t="shared" ref="F105" si="45">F106+F108+F110</f>
        <v>57303.98</v>
      </c>
      <c r="G105" s="32">
        <f t="shared" si="42"/>
        <v>100</v>
      </c>
    </row>
    <row r="106" spans="1:7" s="35" customFormat="1" x14ac:dyDescent="0.25">
      <c r="A106" s="253">
        <v>311</v>
      </c>
      <c r="B106" s="254"/>
      <c r="C106" s="255"/>
      <c r="D106" s="41" t="s">
        <v>122</v>
      </c>
      <c r="E106" s="32"/>
      <c r="F106" s="32">
        <f t="shared" ref="F106" si="46">F107</f>
        <v>45032.160000000003</v>
      </c>
      <c r="G106" s="32"/>
    </row>
    <row r="107" spans="1:7" x14ac:dyDescent="0.25">
      <c r="A107" s="250">
        <v>3111</v>
      </c>
      <c r="B107" s="251"/>
      <c r="C107" s="252"/>
      <c r="D107" s="45" t="s">
        <v>46</v>
      </c>
      <c r="E107" s="34"/>
      <c r="F107" s="34">
        <v>45032.160000000003</v>
      </c>
      <c r="G107" s="34"/>
    </row>
    <row r="108" spans="1:7" s="35" customFormat="1" x14ac:dyDescent="0.25">
      <c r="A108" s="253">
        <v>312</v>
      </c>
      <c r="B108" s="254"/>
      <c r="C108" s="255"/>
      <c r="D108" s="41" t="s">
        <v>47</v>
      </c>
      <c r="E108" s="32"/>
      <c r="F108" s="32">
        <f t="shared" ref="F108" si="47">F109</f>
        <v>4841.4399999999996</v>
      </c>
      <c r="G108" s="32"/>
    </row>
    <row r="109" spans="1:7" x14ac:dyDescent="0.25">
      <c r="A109" s="250">
        <v>3121</v>
      </c>
      <c r="B109" s="251"/>
      <c r="C109" s="252"/>
      <c r="D109" s="45" t="s">
        <v>47</v>
      </c>
      <c r="E109" s="34"/>
      <c r="F109" s="34">
        <v>4841.4399999999996</v>
      </c>
      <c r="G109" s="34"/>
    </row>
    <row r="110" spans="1:7" s="35" customFormat="1" x14ac:dyDescent="0.25">
      <c r="A110" s="253">
        <v>313</v>
      </c>
      <c r="B110" s="254"/>
      <c r="C110" s="255"/>
      <c r="D110" s="41" t="s">
        <v>48</v>
      </c>
      <c r="E110" s="32"/>
      <c r="F110" s="32">
        <f t="shared" ref="F110" si="48">F111</f>
        <v>7430.38</v>
      </c>
      <c r="G110" s="32"/>
    </row>
    <row r="111" spans="1:7" ht="25.5" x14ac:dyDescent="0.25">
      <c r="A111" s="250">
        <v>3132</v>
      </c>
      <c r="B111" s="251"/>
      <c r="C111" s="252"/>
      <c r="D111" s="45" t="s">
        <v>49</v>
      </c>
      <c r="E111" s="34"/>
      <c r="F111" s="34">
        <v>7430.38</v>
      </c>
      <c r="G111" s="34"/>
    </row>
    <row r="112" spans="1:7" s="35" customFormat="1" x14ac:dyDescent="0.25">
      <c r="A112" s="253">
        <v>32</v>
      </c>
      <c r="B112" s="254"/>
      <c r="C112" s="255"/>
      <c r="D112" s="41" t="s">
        <v>123</v>
      </c>
      <c r="E112" s="32">
        <v>2851.88</v>
      </c>
      <c r="F112" s="32">
        <f t="shared" ref="F112" si="49">F113</f>
        <v>2851.88</v>
      </c>
      <c r="G112" s="32">
        <f t="shared" ref="G112" si="50">F112/E112*100</f>
        <v>100</v>
      </c>
    </row>
    <row r="113" spans="1:7" s="35" customFormat="1" x14ac:dyDescent="0.25">
      <c r="A113" s="253">
        <v>321</v>
      </c>
      <c r="B113" s="254"/>
      <c r="C113" s="255"/>
      <c r="D113" s="41" t="s">
        <v>50</v>
      </c>
      <c r="E113" s="32"/>
      <c r="F113" s="32">
        <f>F114+F115+F116</f>
        <v>2851.88</v>
      </c>
      <c r="G113" s="32"/>
    </row>
    <row r="114" spans="1:7" x14ac:dyDescent="0.25">
      <c r="A114" s="250">
        <v>3211</v>
      </c>
      <c r="B114" s="251"/>
      <c r="C114" s="252"/>
      <c r="D114" s="45" t="s">
        <v>60</v>
      </c>
      <c r="E114" s="34"/>
      <c r="F114" s="34">
        <v>270</v>
      </c>
      <c r="G114" s="34"/>
    </row>
    <row r="115" spans="1:7" ht="25.5" x14ac:dyDescent="0.25">
      <c r="A115" s="250">
        <v>3212</v>
      </c>
      <c r="B115" s="251"/>
      <c r="C115" s="252"/>
      <c r="D115" s="45" t="s">
        <v>124</v>
      </c>
      <c r="E115" s="34"/>
      <c r="F115" s="34">
        <v>2481.88</v>
      </c>
      <c r="G115" s="34"/>
    </row>
    <row r="116" spans="1:7" s="127" customFormat="1" x14ac:dyDescent="0.25">
      <c r="A116" s="250">
        <v>3213</v>
      </c>
      <c r="B116" s="251"/>
      <c r="C116" s="252"/>
      <c r="D116" s="45" t="s">
        <v>282</v>
      </c>
      <c r="E116" s="34"/>
      <c r="F116" s="34">
        <v>100</v>
      </c>
      <c r="G116" s="34"/>
    </row>
    <row r="117" spans="1:7" s="35" customFormat="1" x14ac:dyDescent="0.25">
      <c r="A117" s="261" t="s">
        <v>276</v>
      </c>
      <c r="B117" s="262"/>
      <c r="C117" s="263"/>
      <c r="D117" s="119" t="s">
        <v>277</v>
      </c>
      <c r="E117" s="48">
        <f t="shared" ref="E117:F118" si="51">E118</f>
        <v>40216.35</v>
      </c>
      <c r="F117" s="48">
        <f t="shared" si="51"/>
        <v>40216.350000000006</v>
      </c>
      <c r="G117" s="48">
        <f t="shared" ref="G117:G120" si="52">F117/E117*100</f>
        <v>100.00000000000003</v>
      </c>
    </row>
    <row r="118" spans="1:7" s="35" customFormat="1" x14ac:dyDescent="0.25">
      <c r="A118" s="244" t="s">
        <v>96</v>
      </c>
      <c r="B118" s="245"/>
      <c r="C118" s="246"/>
      <c r="D118" s="120" t="s">
        <v>97</v>
      </c>
      <c r="E118" s="47">
        <f t="shared" si="51"/>
        <v>40216.35</v>
      </c>
      <c r="F118" s="47">
        <f t="shared" si="51"/>
        <v>40216.350000000006</v>
      </c>
      <c r="G118" s="47">
        <f t="shared" si="52"/>
        <v>100.00000000000003</v>
      </c>
    </row>
    <row r="119" spans="1:7" s="35" customFormat="1" x14ac:dyDescent="0.25">
      <c r="A119" s="258">
        <v>3</v>
      </c>
      <c r="B119" s="259"/>
      <c r="C119" s="260"/>
      <c r="D119" s="121" t="s">
        <v>9</v>
      </c>
      <c r="E119" s="32">
        <f t="shared" ref="E119" si="53">E120+E127</f>
        <v>40216.35</v>
      </c>
      <c r="F119" s="32">
        <f t="shared" ref="F119" si="54">F120+F127</f>
        <v>40216.350000000006</v>
      </c>
      <c r="G119" s="32">
        <f t="shared" si="52"/>
        <v>100.00000000000003</v>
      </c>
    </row>
    <row r="120" spans="1:7" s="35" customFormat="1" x14ac:dyDescent="0.25">
      <c r="A120" s="253">
        <v>31</v>
      </c>
      <c r="B120" s="254"/>
      <c r="C120" s="255"/>
      <c r="D120" s="121" t="s">
        <v>10</v>
      </c>
      <c r="E120" s="32">
        <v>38559.78</v>
      </c>
      <c r="F120" s="32">
        <f t="shared" ref="F120" si="55">F121+F123+F125</f>
        <v>38559.780000000006</v>
      </c>
      <c r="G120" s="32">
        <f t="shared" si="52"/>
        <v>100.00000000000003</v>
      </c>
    </row>
    <row r="121" spans="1:7" s="35" customFormat="1" x14ac:dyDescent="0.25">
      <c r="A121" s="253">
        <v>311</v>
      </c>
      <c r="B121" s="254"/>
      <c r="C121" s="255"/>
      <c r="D121" s="121" t="s">
        <v>122</v>
      </c>
      <c r="E121" s="32"/>
      <c r="F121" s="32">
        <f t="shared" ref="F121" si="56">F122</f>
        <v>28549.13</v>
      </c>
      <c r="G121" s="32"/>
    </row>
    <row r="122" spans="1:7" x14ac:dyDescent="0.25">
      <c r="A122" s="250">
        <v>3111</v>
      </c>
      <c r="B122" s="251"/>
      <c r="C122" s="252"/>
      <c r="D122" s="45" t="s">
        <v>46</v>
      </c>
      <c r="E122" s="34"/>
      <c r="F122" s="34">
        <v>28549.13</v>
      </c>
      <c r="G122" s="34"/>
    </row>
    <row r="123" spans="1:7" s="35" customFormat="1" x14ac:dyDescent="0.25">
      <c r="A123" s="253">
        <v>312</v>
      </c>
      <c r="B123" s="254"/>
      <c r="C123" s="255"/>
      <c r="D123" s="121" t="s">
        <v>47</v>
      </c>
      <c r="E123" s="32"/>
      <c r="F123" s="32">
        <f t="shared" ref="F123" si="57">F124</f>
        <v>5300</v>
      </c>
      <c r="G123" s="32"/>
    </row>
    <row r="124" spans="1:7" x14ac:dyDescent="0.25">
      <c r="A124" s="250">
        <v>3121</v>
      </c>
      <c r="B124" s="251"/>
      <c r="C124" s="252"/>
      <c r="D124" s="45" t="s">
        <v>47</v>
      </c>
      <c r="E124" s="34"/>
      <c r="F124" s="34">
        <v>5300</v>
      </c>
      <c r="G124" s="34"/>
    </row>
    <row r="125" spans="1:7" s="35" customFormat="1" x14ac:dyDescent="0.25">
      <c r="A125" s="253">
        <v>313</v>
      </c>
      <c r="B125" s="254"/>
      <c r="C125" s="255"/>
      <c r="D125" s="121" t="s">
        <v>48</v>
      </c>
      <c r="E125" s="32"/>
      <c r="F125" s="32">
        <f t="shared" ref="F125" si="58">F126</f>
        <v>4710.6499999999996</v>
      </c>
      <c r="G125" s="32"/>
    </row>
    <row r="126" spans="1:7" ht="25.5" x14ac:dyDescent="0.25">
      <c r="A126" s="250">
        <v>3132</v>
      </c>
      <c r="B126" s="251"/>
      <c r="C126" s="252"/>
      <c r="D126" s="45" t="s">
        <v>49</v>
      </c>
      <c r="E126" s="34"/>
      <c r="F126" s="34">
        <v>4710.6499999999996</v>
      </c>
      <c r="G126" s="34"/>
    </row>
    <row r="127" spans="1:7" s="35" customFormat="1" x14ac:dyDescent="0.25">
      <c r="A127" s="253">
        <v>32</v>
      </c>
      <c r="B127" s="254"/>
      <c r="C127" s="255"/>
      <c r="D127" s="121" t="s">
        <v>123</v>
      </c>
      <c r="E127" s="32">
        <v>1656.57</v>
      </c>
      <c r="F127" s="32">
        <f>F128+F131</f>
        <v>1656.57</v>
      </c>
      <c r="G127" s="32">
        <f t="shared" ref="G127" si="59">F127/E127*100</f>
        <v>100</v>
      </c>
    </row>
    <row r="128" spans="1:7" s="35" customFormat="1" x14ac:dyDescent="0.25">
      <c r="A128" s="253">
        <v>321</v>
      </c>
      <c r="B128" s="254"/>
      <c r="C128" s="255"/>
      <c r="D128" s="121" t="s">
        <v>50</v>
      </c>
      <c r="E128" s="32"/>
      <c r="F128" s="32">
        <f t="shared" ref="F128" si="60">F129+F130</f>
        <v>1631.36</v>
      </c>
      <c r="G128" s="32"/>
    </row>
    <row r="129" spans="1:7" x14ac:dyDescent="0.25">
      <c r="A129" s="250">
        <v>3211</v>
      </c>
      <c r="B129" s="251"/>
      <c r="C129" s="252"/>
      <c r="D129" s="45" t="s">
        <v>60</v>
      </c>
      <c r="E129" s="34"/>
      <c r="F129" s="34">
        <v>120</v>
      </c>
      <c r="G129" s="34"/>
    </row>
    <row r="130" spans="1:7" ht="25.5" x14ac:dyDescent="0.25">
      <c r="A130" s="250">
        <v>3212</v>
      </c>
      <c r="B130" s="251"/>
      <c r="C130" s="252"/>
      <c r="D130" s="45" t="s">
        <v>124</v>
      </c>
      <c r="E130" s="34"/>
      <c r="F130" s="34">
        <v>1511.36</v>
      </c>
      <c r="G130" s="34"/>
    </row>
    <row r="131" spans="1:7" s="35" customFormat="1" x14ac:dyDescent="0.25">
      <c r="A131" s="253">
        <v>323</v>
      </c>
      <c r="B131" s="254"/>
      <c r="C131" s="255"/>
      <c r="D131" s="199" t="s">
        <v>65</v>
      </c>
      <c r="E131" s="32"/>
      <c r="F131" s="32">
        <f t="shared" ref="E131:F138" si="61">F132</f>
        <v>25.21</v>
      </c>
      <c r="G131" s="32"/>
    </row>
    <row r="132" spans="1:7" s="127" customFormat="1" x14ac:dyDescent="0.25">
      <c r="A132" s="250">
        <v>3236</v>
      </c>
      <c r="B132" s="251"/>
      <c r="C132" s="252"/>
      <c r="D132" s="45" t="s">
        <v>80</v>
      </c>
      <c r="E132" s="34"/>
      <c r="F132" s="34">
        <v>25.21</v>
      </c>
      <c r="G132" s="34"/>
    </row>
    <row r="133" spans="1:7" s="35" customFormat="1" ht="25.5" x14ac:dyDescent="0.25">
      <c r="A133" s="247" t="s">
        <v>125</v>
      </c>
      <c r="B133" s="248"/>
      <c r="C133" s="249"/>
      <c r="D133" s="44" t="s">
        <v>126</v>
      </c>
      <c r="E133" s="49">
        <f t="shared" si="61"/>
        <v>50000</v>
      </c>
      <c r="F133" s="49">
        <f t="shared" si="61"/>
        <v>39517.5</v>
      </c>
      <c r="G133" s="49">
        <f t="shared" ref="G133:G137" si="62">F133/E133*100</f>
        <v>79.034999999999997</v>
      </c>
    </row>
    <row r="134" spans="1:7" s="35" customFormat="1" ht="25.5" x14ac:dyDescent="0.25">
      <c r="A134" s="261" t="s">
        <v>95</v>
      </c>
      <c r="B134" s="262"/>
      <c r="C134" s="263"/>
      <c r="D134" s="42" t="s">
        <v>126</v>
      </c>
      <c r="E134" s="48">
        <f t="shared" si="61"/>
        <v>50000</v>
      </c>
      <c r="F134" s="48">
        <f t="shared" si="61"/>
        <v>39517.5</v>
      </c>
      <c r="G134" s="48">
        <f t="shared" si="62"/>
        <v>79.034999999999997</v>
      </c>
    </row>
    <row r="135" spans="1:7" s="35" customFormat="1" x14ac:dyDescent="0.25">
      <c r="A135" s="244" t="s">
        <v>96</v>
      </c>
      <c r="B135" s="245"/>
      <c r="C135" s="246"/>
      <c r="D135" s="43" t="s">
        <v>97</v>
      </c>
      <c r="E135" s="47">
        <f t="shared" si="61"/>
        <v>50000</v>
      </c>
      <c r="F135" s="47">
        <f t="shared" si="61"/>
        <v>39517.5</v>
      </c>
      <c r="G135" s="47">
        <f t="shared" si="62"/>
        <v>79.034999999999997</v>
      </c>
    </row>
    <row r="136" spans="1:7" s="35" customFormat="1" x14ac:dyDescent="0.25">
      <c r="A136" s="258">
        <v>3</v>
      </c>
      <c r="B136" s="259"/>
      <c r="C136" s="260"/>
      <c r="D136" s="41" t="s">
        <v>9</v>
      </c>
      <c r="E136" s="32">
        <f t="shared" si="61"/>
        <v>50000</v>
      </c>
      <c r="F136" s="32">
        <f t="shared" si="61"/>
        <v>39517.5</v>
      </c>
      <c r="G136" s="32">
        <f t="shared" si="62"/>
        <v>79.034999999999997</v>
      </c>
    </row>
    <row r="137" spans="1:7" s="35" customFormat="1" x14ac:dyDescent="0.25">
      <c r="A137" s="253">
        <v>32</v>
      </c>
      <c r="B137" s="254"/>
      <c r="C137" s="255"/>
      <c r="D137" s="41" t="s">
        <v>19</v>
      </c>
      <c r="E137" s="32">
        <v>50000</v>
      </c>
      <c r="F137" s="32">
        <f t="shared" si="61"/>
        <v>39517.5</v>
      </c>
      <c r="G137" s="32">
        <f t="shared" si="62"/>
        <v>79.034999999999997</v>
      </c>
    </row>
    <row r="138" spans="1:7" s="35" customFormat="1" x14ac:dyDescent="0.25">
      <c r="A138" s="253">
        <v>323</v>
      </c>
      <c r="B138" s="254"/>
      <c r="C138" s="255"/>
      <c r="D138" s="41" t="s">
        <v>65</v>
      </c>
      <c r="E138" s="32"/>
      <c r="F138" s="32">
        <f t="shared" si="61"/>
        <v>39517.5</v>
      </c>
      <c r="G138" s="32"/>
    </row>
    <row r="139" spans="1:7" ht="25.5" x14ac:dyDescent="0.25">
      <c r="A139" s="250">
        <v>3232</v>
      </c>
      <c r="B139" s="251"/>
      <c r="C139" s="252"/>
      <c r="D139" s="45" t="s">
        <v>107</v>
      </c>
      <c r="E139" s="34"/>
      <c r="F139" s="34">
        <v>39517.5</v>
      </c>
      <c r="G139" s="34"/>
    </row>
    <row r="140" spans="1:7" s="35" customFormat="1" ht="25.5" x14ac:dyDescent="0.25">
      <c r="A140" s="247" t="s">
        <v>93</v>
      </c>
      <c r="B140" s="248"/>
      <c r="C140" s="249"/>
      <c r="D140" s="44" t="s">
        <v>127</v>
      </c>
      <c r="E140" s="49">
        <f t="shared" ref="E140:F145" si="63">E141</f>
        <v>8140.2</v>
      </c>
      <c r="F140" s="49">
        <f t="shared" si="63"/>
        <v>7310.99</v>
      </c>
      <c r="G140" s="49">
        <f t="shared" ref="G140:G144" si="64">F140/E140*100</f>
        <v>89.813395248273991</v>
      </c>
    </row>
    <row r="141" spans="1:7" s="35" customFormat="1" ht="38.25" x14ac:dyDescent="0.25">
      <c r="A141" s="261" t="s">
        <v>128</v>
      </c>
      <c r="B141" s="262"/>
      <c r="C141" s="263"/>
      <c r="D141" s="42" t="s">
        <v>129</v>
      </c>
      <c r="E141" s="48">
        <f t="shared" si="63"/>
        <v>8140.2</v>
      </c>
      <c r="F141" s="48">
        <f t="shared" si="63"/>
        <v>7310.99</v>
      </c>
      <c r="G141" s="48">
        <f t="shared" si="64"/>
        <v>89.813395248273991</v>
      </c>
    </row>
    <row r="142" spans="1:7" s="35" customFormat="1" x14ac:dyDescent="0.25">
      <c r="A142" s="244" t="s">
        <v>96</v>
      </c>
      <c r="B142" s="245"/>
      <c r="C142" s="246"/>
      <c r="D142" s="43" t="s">
        <v>97</v>
      </c>
      <c r="E142" s="47">
        <f t="shared" si="63"/>
        <v>8140.2</v>
      </c>
      <c r="F142" s="47">
        <f t="shared" si="63"/>
        <v>7310.99</v>
      </c>
      <c r="G142" s="47">
        <f t="shared" si="64"/>
        <v>89.813395248273991</v>
      </c>
    </row>
    <row r="143" spans="1:7" s="35" customFormat="1" x14ac:dyDescent="0.25">
      <c r="A143" s="258">
        <v>3</v>
      </c>
      <c r="B143" s="259"/>
      <c r="C143" s="260"/>
      <c r="D143" s="41" t="s">
        <v>9</v>
      </c>
      <c r="E143" s="32">
        <f t="shared" si="63"/>
        <v>8140.2</v>
      </c>
      <c r="F143" s="32">
        <f t="shared" si="63"/>
        <v>7310.99</v>
      </c>
      <c r="G143" s="32">
        <f t="shared" si="64"/>
        <v>89.813395248273991</v>
      </c>
    </row>
    <row r="144" spans="1:7" s="35" customFormat="1" ht="38.25" x14ac:dyDescent="0.25">
      <c r="A144" s="253">
        <v>37</v>
      </c>
      <c r="B144" s="254"/>
      <c r="C144" s="255"/>
      <c r="D144" s="41" t="s">
        <v>103</v>
      </c>
      <c r="E144" s="32">
        <v>8140.2</v>
      </c>
      <c r="F144" s="32">
        <f t="shared" si="63"/>
        <v>7310.99</v>
      </c>
      <c r="G144" s="32">
        <f t="shared" si="64"/>
        <v>89.813395248273991</v>
      </c>
    </row>
    <row r="145" spans="1:7" s="35" customFormat="1" ht="25.5" x14ac:dyDescent="0.25">
      <c r="A145" s="253">
        <v>372</v>
      </c>
      <c r="B145" s="254"/>
      <c r="C145" s="255"/>
      <c r="D145" s="41" t="s">
        <v>72</v>
      </c>
      <c r="E145" s="32"/>
      <c r="F145" s="32">
        <f t="shared" si="63"/>
        <v>7310.99</v>
      </c>
      <c r="G145" s="32"/>
    </row>
    <row r="146" spans="1:7" ht="25.5" x14ac:dyDescent="0.25">
      <c r="A146" s="250">
        <v>3723</v>
      </c>
      <c r="B146" s="251"/>
      <c r="C146" s="252"/>
      <c r="D146" s="45" t="s">
        <v>179</v>
      </c>
      <c r="E146" s="34"/>
      <c r="F146" s="34">
        <v>7310.99</v>
      </c>
      <c r="G146" s="34"/>
    </row>
    <row r="147" spans="1:7" s="35" customFormat="1" ht="25.5" customHeight="1" x14ac:dyDescent="0.25">
      <c r="A147" s="247" t="s">
        <v>93</v>
      </c>
      <c r="B147" s="248"/>
      <c r="C147" s="249"/>
      <c r="D147" s="44" t="s">
        <v>130</v>
      </c>
      <c r="E147" s="49">
        <f t="shared" ref="E147:F147" si="65">E148+E154</f>
        <v>13000</v>
      </c>
      <c r="F147" s="49">
        <f t="shared" si="65"/>
        <v>12187.5</v>
      </c>
      <c r="G147" s="49">
        <f t="shared" ref="G147:G151" si="66">F147/E147*100</f>
        <v>93.75</v>
      </c>
    </row>
    <row r="148" spans="1:7" s="35" customFormat="1" ht="51" customHeight="1" x14ac:dyDescent="0.25">
      <c r="A148" s="261" t="s">
        <v>252</v>
      </c>
      <c r="B148" s="262"/>
      <c r="C148" s="263"/>
      <c r="D148" s="168" t="s">
        <v>253</v>
      </c>
      <c r="E148" s="48">
        <f t="shared" ref="E148:F158" si="67">E149</f>
        <v>13000</v>
      </c>
      <c r="F148" s="48">
        <f t="shared" si="67"/>
        <v>12187.5</v>
      </c>
      <c r="G148" s="48">
        <f t="shared" si="66"/>
        <v>93.75</v>
      </c>
    </row>
    <row r="149" spans="1:7" s="35" customFormat="1" ht="15" customHeight="1" x14ac:dyDescent="0.25">
      <c r="A149" s="244" t="s">
        <v>96</v>
      </c>
      <c r="B149" s="245"/>
      <c r="C149" s="246"/>
      <c r="D149" s="166" t="s">
        <v>97</v>
      </c>
      <c r="E149" s="47">
        <f t="shared" si="67"/>
        <v>13000</v>
      </c>
      <c r="F149" s="47">
        <f t="shared" si="67"/>
        <v>12187.5</v>
      </c>
      <c r="G149" s="47">
        <f t="shared" si="66"/>
        <v>93.75</v>
      </c>
    </row>
    <row r="150" spans="1:7" s="35" customFormat="1" ht="25.5" x14ac:dyDescent="0.25">
      <c r="A150" s="258">
        <v>4</v>
      </c>
      <c r="B150" s="259"/>
      <c r="C150" s="260"/>
      <c r="D150" s="167" t="s">
        <v>11</v>
      </c>
      <c r="E150" s="32">
        <f t="shared" si="67"/>
        <v>13000</v>
      </c>
      <c r="F150" s="32">
        <f t="shared" si="67"/>
        <v>12187.5</v>
      </c>
      <c r="G150" s="32">
        <f t="shared" si="66"/>
        <v>93.75</v>
      </c>
    </row>
    <row r="151" spans="1:7" s="35" customFormat="1" ht="38.25" x14ac:dyDescent="0.25">
      <c r="A151" s="253">
        <v>42</v>
      </c>
      <c r="B151" s="254"/>
      <c r="C151" s="255"/>
      <c r="D151" s="167" t="s">
        <v>26</v>
      </c>
      <c r="E151" s="32">
        <v>13000</v>
      </c>
      <c r="F151" s="32">
        <f t="shared" si="67"/>
        <v>12187.5</v>
      </c>
      <c r="G151" s="32">
        <f t="shared" si="66"/>
        <v>93.75</v>
      </c>
    </row>
    <row r="152" spans="1:7" s="35" customFormat="1" x14ac:dyDescent="0.25">
      <c r="A152" s="253">
        <v>421</v>
      </c>
      <c r="B152" s="254"/>
      <c r="C152" s="255"/>
      <c r="D152" s="167" t="s">
        <v>131</v>
      </c>
      <c r="E152" s="32"/>
      <c r="F152" s="32">
        <f t="shared" si="67"/>
        <v>12187.5</v>
      </c>
      <c r="G152" s="32"/>
    </row>
    <row r="153" spans="1:7" s="127" customFormat="1" x14ac:dyDescent="0.25">
      <c r="A153" s="250">
        <v>4212</v>
      </c>
      <c r="B153" s="251"/>
      <c r="C153" s="252"/>
      <c r="D153" s="45" t="s">
        <v>132</v>
      </c>
      <c r="E153" s="34"/>
      <c r="F153" s="34">
        <v>12187.5</v>
      </c>
      <c r="G153" s="34"/>
    </row>
    <row r="154" spans="1:7" s="35" customFormat="1" ht="51" x14ac:dyDescent="0.25">
      <c r="A154" s="261" t="s">
        <v>202</v>
      </c>
      <c r="B154" s="262"/>
      <c r="C154" s="263"/>
      <c r="D154" s="124" t="s">
        <v>203</v>
      </c>
      <c r="E154" s="48">
        <f t="shared" si="67"/>
        <v>0</v>
      </c>
      <c r="F154" s="48">
        <f t="shared" si="67"/>
        <v>0</v>
      </c>
      <c r="G154" s="48">
        <v>0</v>
      </c>
    </row>
    <row r="155" spans="1:7" s="35" customFormat="1" ht="15" customHeight="1" x14ac:dyDescent="0.25">
      <c r="A155" s="244" t="s">
        <v>96</v>
      </c>
      <c r="B155" s="245"/>
      <c r="C155" s="246"/>
      <c r="D155" s="125" t="s">
        <v>97</v>
      </c>
      <c r="E155" s="47">
        <f t="shared" si="67"/>
        <v>0</v>
      </c>
      <c r="F155" s="47">
        <f t="shared" si="67"/>
        <v>0</v>
      </c>
      <c r="G155" s="47">
        <v>0</v>
      </c>
    </row>
    <row r="156" spans="1:7" s="35" customFormat="1" ht="25.5" x14ac:dyDescent="0.25">
      <c r="A156" s="258">
        <v>4</v>
      </c>
      <c r="B156" s="259"/>
      <c r="C156" s="260"/>
      <c r="D156" s="126" t="s">
        <v>11</v>
      </c>
      <c r="E156" s="32">
        <f t="shared" si="67"/>
        <v>0</v>
      </c>
      <c r="F156" s="32">
        <f t="shared" si="67"/>
        <v>0</v>
      </c>
      <c r="G156" s="32">
        <v>0</v>
      </c>
    </row>
    <row r="157" spans="1:7" s="35" customFormat="1" ht="38.25" x14ac:dyDescent="0.25">
      <c r="A157" s="253">
        <v>42</v>
      </c>
      <c r="B157" s="254"/>
      <c r="C157" s="255"/>
      <c r="D157" s="126" t="s">
        <v>26</v>
      </c>
      <c r="E157" s="32">
        <v>0</v>
      </c>
      <c r="F157" s="32">
        <f t="shared" si="67"/>
        <v>0</v>
      </c>
      <c r="G157" s="32">
        <v>0</v>
      </c>
    </row>
    <row r="158" spans="1:7" s="35" customFormat="1" x14ac:dyDescent="0.25">
      <c r="A158" s="253">
        <v>421</v>
      </c>
      <c r="B158" s="254"/>
      <c r="C158" s="255"/>
      <c r="D158" s="126" t="s">
        <v>131</v>
      </c>
      <c r="E158" s="32"/>
      <c r="F158" s="32">
        <f t="shared" si="67"/>
        <v>0</v>
      </c>
      <c r="G158" s="32"/>
    </row>
    <row r="159" spans="1:7" x14ac:dyDescent="0.25">
      <c r="A159" s="250">
        <v>4212</v>
      </c>
      <c r="B159" s="251"/>
      <c r="C159" s="252"/>
      <c r="D159" s="45" t="s">
        <v>132</v>
      </c>
      <c r="E159" s="34"/>
      <c r="F159" s="34">
        <v>0</v>
      </c>
      <c r="G159" s="34"/>
    </row>
    <row r="160" spans="1:7" s="35" customFormat="1" x14ac:dyDescent="0.25">
      <c r="A160" s="247" t="s">
        <v>133</v>
      </c>
      <c r="B160" s="248"/>
      <c r="C160" s="249"/>
      <c r="D160" s="44" t="s">
        <v>134</v>
      </c>
      <c r="E160" s="49">
        <f>E161+E168+E174</f>
        <v>21200</v>
      </c>
      <c r="F160" s="49">
        <f t="shared" ref="F160" si="68">F161+F168+F174</f>
        <v>7357.42</v>
      </c>
      <c r="G160" s="49">
        <f t="shared" ref="G160:G164" si="69">F160/E160*100</f>
        <v>34.704811320754722</v>
      </c>
    </row>
    <row r="161" spans="1:7" s="35" customFormat="1" x14ac:dyDescent="0.25">
      <c r="A161" s="261" t="s">
        <v>135</v>
      </c>
      <c r="B161" s="262"/>
      <c r="C161" s="263"/>
      <c r="D161" s="42" t="s">
        <v>136</v>
      </c>
      <c r="E161" s="48">
        <f t="shared" ref="E161:F164" si="70">E162</f>
        <v>20000</v>
      </c>
      <c r="F161" s="48">
        <f t="shared" si="70"/>
        <v>6157.42</v>
      </c>
      <c r="G161" s="48">
        <f t="shared" si="69"/>
        <v>30.787100000000002</v>
      </c>
    </row>
    <row r="162" spans="1:7" s="35" customFormat="1" x14ac:dyDescent="0.25">
      <c r="A162" s="244" t="s">
        <v>96</v>
      </c>
      <c r="B162" s="245"/>
      <c r="C162" s="246"/>
      <c r="D162" s="43" t="s">
        <v>97</v>
      </c>
      <c r="E162" s="47">
        <f t="shared" si="70"/>
        <v>20000</v>
      </c>
      <c r="F162" s="47">
        <f t="shared" si="70"/>
        <v>6157.42</v>
      </c>
      <c r="G162" s="47">
        <f t="shared" si="69"/>
        <v>30.787100000000002</v>
      </c>
    </row>
    <row r="163" spans="1:7" s="35" customFormat="1" ht="25.5" x14ac:dyDescent="0.25">
      <c r="A163" s="258">
        <v>4</v>
      </c>
      <c r="B163" s="259"/>
      <c r="C163" s="260"/>
      <c r="D163" s="41" t="s">
        <v>11</v>
      </c>
      <c r="E163" s="32">
        <f t="shared" si="70"/>
        <v>20000</v>
      </c>
      <c r="F163" s="32">
        <f t="shared" si="70"/>
        <v>6157.42</v>
      </c>
      <c r="G163" s="32">
        <f t="shared" si="69"/>
        <v>30.787100000000002</v>
      </c>
    </row>
    <row r="164" spans="1:7" s="35" customFormat="1" ht="38.25" x14ac:dyDescent="0.25">
      <c r="A164" s="253">
        <v>42</v>
      </c>
      <c r="B164" s="254"/>
      <c r="C164" s="255"/>
      <c r="D164" s="41" t="s">
        <v>26</v>
      </c>
      <c r="E164" s="32">
        <v>20000</v>
      </c>
      <c r="F164" s="32">
        <f t="shared" si="70"/>
        <v>6157.42</v>
      </c>
      <c r="G164" s="32">
        <f t="shared" si="69"/>
        <v>30.787100000000002</v>
      </c>
    </row>
    <row r="165" spans="1:7" s="35" customFormat="1" x14ac:dyDescent="0.25">
      <c r="A165" s="253">
        <v>422</v>
      </c>
      <c r="B165" s="254"/>
      <c r="C165" s="255"/>
      <c r="D165" s="41" t="s">
        <v>67</v>
      </c>
      <c r="E165" s="32"/>
      <c r="F165" s="32">
        <f t="shared" ref="F165" si="71">F166+F167</f>
        <v>6157.42</v>
      </c>
      <c r="G165" s="32"/>
    </row>
    <row r="166" spans="1:7" x14ac:dyDescent="0.25">
      <c r="A166" s="250">
        <v>4223</v>
      </c>
      <c r="B166" s="251"/>
      <c r="C166" s="252"/>
      <c r="D166" s="45" t="s">
        <v>165</v>
      </c>
      <c r="E166" s="34"/>
      <c r="F166" s="34">
        <v>6157.42</v>
      </c>
      <c r="G166" s="34"/>
    </row>
    <row r="167" spans="1:7" s="127" customFormat="1" ht="25.5" x14ac:dyDescent="0.25">
      <c r="A167" s="250">
        <v>4227</v>
      </c>
      <c r="B167" s="251"/>
      <c r="C167" s="252"/>
      <c r="D167" s="45" t="s">
        <v>167</v>
      </c>
      <c r="E167" s="34"/>
      <c r="F167" s="34">
        <v>0</v>
      </c>
      <c r="G167" s="34"/>
    </row>
    <row r="168" spans="1:7" s="35" customFormat="1" x14ac:dyDescent="0.25">
      <c r="A168" s="261" t="s">
        <v>111</v>
      </c>
      <c r="B168" s="262"/>
      <c r="C168" s="263"/>
      <c r="D168" s="42" t="s">
        <v>178</v>
      </c>
      <c r="E168" s="48">
        <f t="shared" ref="E168:F177" si="72">E169</f>
        <v>0</v>
      </c>
      <c r="F168" s="48">
        <f t="shared" si="72"/>
        <v>0</v>
      </c>
      <c r="G168" s="48">
        <v>0</v>
      </c>
    </row>
    <row r="169" spans="1:7" s="35" customFormat="1" x14ac:dyDescent="0.25">
      <c r="A169" s="244" t="s">
        <v>96</v>
      </c>
      <c r="B169" s="245"/>
      <c r="C169" s="246"/>
      <c r="D169" s="43" t="s">
        <v>97</v>
      </c>
      <c r="E169" s="47">
        <f t="shared" si="72"/>
        <v>0</v>
      </c>
      <c r="F169" s="47">
        <f t="shared" si="72"/>
        <v>0</v>
      </c>
      <c r="G169" s="47">
        <v>0</v>
      </c>
    </row>
    <row r="170" spans="1:7" s="35" customFormat="1" ht="25.5" x14ac:dyDescent="0.25">
      <c r="A170" s="258">
        <v>4</v>
      </c>
      <c r="B170" s="259"/>
      <c r="C170" s="260"/>
      <c r="D170" s="41" t="s">
        <v>11</v>
      </c>
      <c r="E170" s="32">
        <f t="shared" si="72"/>
        <v>0</v>
      </c>
      <c r="F170" s="32">
        <f t="shared" si="72"/>
        <v>0</v>
      </c>
      <c r="G170" s="32">
        <v>0</v>
      </c>
    </row>
    <row r="171" spans="1:7" s="35" customFormat="1" ht="25.5" x14ac:dyDescent="0.25">
      <c r="A171" s="253">
        <v>45</v>
      </c>
      <c r="B171" s="254"/>
      <c r="C171" s="255"/>
      <c r="D171" s="41" t="s">
        <v>89</v>
      </c>
      <c r="E171" s="32">
        <v>0</v>
      </c>
      <c r="F171" s="32">
        <f t="shared" si="72"/>
        <v>0</v>
      </c>
      <c r="G171" s="32">
        <v>0</v>
      </c>
    </row>
    <row r="172" spans="1:7" s="35" customFormat="1" ht="25.5" x14ac:dyDescent="0.25">
      <c r="A172" s="253">
        <v>451</v>
      </c>
      <c r="B172" s="254"/>
      <c r="C172" s="255"/>
      <c r="D172" s="41" t="s">
        <v>90</v>
      </c>
      <c r="E172" s="32"/>
      <c r="F172" s="32">
        <f t="shared" si="72"/>
        <v>0</v>
      </c>
      <c r="G172" s="32"/>
    </row>
    <row r="173" spans="1:7" ht="25.5" x14ac:dyDescent="0.25">
      <c r="A173" s="250">
        <v>4511</v>
      </c>
      <c r="B173" s="251"/>
      <c r="C173" s="252"/>
      <c r="D173" s="45" t="s">
        <v>90</v>
      </c>
      <c r="E173" s="34"/>
      <c r="F173" s="34">
        <v>0</v>
      </c>
      <c r="G173" s="34"/>
    </row>
    <row r="174" spans="1:7" s="35" customFormat="1" ht="25.5" x14ac:dyDescent="0.25">
      <c r="A174" s="261" t="s">
        <v>254</v>
      </c>
      <c r="B174" s="262"/>
      <c r="C174" s="263"/>
      <c r="D174" s="169" t="s">
        <v>255</v>
      </c>
      <c r="E174" s="48">
        <f t="shared" si="72"/>
        <v>1200</v>
      </c>
      <c r="F174" s="48">
        <f t="shared" si="72"/>
        <v>1200</v>
      </c>
      <c r="G174" s="48">
        <f t="shared" ref="G174:G177" si="73">F174/E174*100</f>
        <v>100</v>
      </c>
    </row>
    <row r="175" spans="1:7" s="35" customFormat="1" x14ac:dyDescent="0.25">
      <c r="A175" s="244" t="s">
        <v>96</v>
      </c>
      <c r="B175" s="245"/>
      <c r="C175" s="246"/>
      <c r="D175" s="170" t="s">
        <v>97</v>
      </c>
      <c r="E175" s="47">
        <f t="shared" si="72"/>
        <v>1200</v>
      </c>
      <c r="F175" s="47">
        <f t="shared" si="72"/>
        <v>1200</v>
      </c>
      <c r="G175" s="47">
        <f t="shared" si="73"/>
        <v>100</v>
      </c>
    </row>
    <row r="176" spans="1:7" s="35" customFormat="1" ht="25.5" x14ac:dyDescent="0.25">
      <c r="A176" s="258">
        <v>4</v>
      </c>
      <c r="B176" s="259"/>
      <c r="C176" s="260"/>
      <c r="D176" s="171" t="s">
        <v>11</v>
      </c>
      <c r="E176" s="32">
        <f t="shared" si="72"/>
        <v>1200</v>
      </c>
      <c r="F176" s="32">
        <f t="shared" si="72"/>
        <v>1200</v>
      </c>
      <c r="G176" s="32">
        <f t="shared" si="73"/>
        <v>100</v>
      </c>
    </row>
    <row r="177" spans="1:7" s="35" customFormat="1" ht="38.25" x14ac:dyDescent="0.25">
      <c r="A177" s="253">
        <v>42</v>
      </c>
      <c r="B177" s="254"/>
      <c r="C177" s="255"/>
      <c r="D177" s="171" t="s">
        <v>26</v>
      </c>
      <c r="E177" s="32">
        <v>1200</v>
      </c>
      <c r="F177" s="32">
        <f t="shared" si="72"/>
        <v>1200</v>
      </c>
      <c r="G177" s="32">
        <f t="shared" si="73"/>
        <v>100</v>
      </c>
    </row>
    <row r="178" spans="1:7" s="35" customFormat="1" ht="25.5" x14ac:dyDescent="0.25">
      <c r="A178" s="253">
        <v>424</v>
      </c>
      <c r="B178" s="254"/>
      <c r="C178" s="255"/>
      <c r="D178" s="171" t="s">
        <v>168</v>
      </c>
      <c r="E178" s="32"/>
      <c r="F178" s="32">
        <f t="shared" ref="F178" si="74">F179</f>
        <v>1200</v>
      </c>
      <c r="G178" s="32"/>
    </row>
    <row r="179" spans="1:7" s="127" customFormat="1" x14ac:dyDescent="0.25">
      <c r="A179" s="250">
        <v>4241</v>
      </c>
      <c r="B179" s="251"/>
      <c r="C179" s="252"/>
      <c r="D179" s="45" t="s">
        <v>169</v>
      </c>
      <c r="E179" s="34"/>
      <c r="F179" s="34">
        <v>1200</v>
      </c>
      <c r="G179" s="34"/>
    </row>
    <row r="180" spans="1:7" s="35" customFormat="1" ht="38.25" x14ac:dyDescent="0.25">
      <c r="A180" s="247" t="s">
        <v>93</v>
      </c>
      <c r="B180" s="248"/>
      <c r="C180" s="249"/>
      <c r="D180" s="44" t="s">
        <v>137</v>
      </c>
      <c r="E180" s="49">
        <f>E181+E254+E282+E293+E301+E335+E385+E391+E440+E463+E484+E511+E522+E533+E543+E568</f>
        <v>4821968.2499999991</v>
      </c>
      <c r="F180" s="49">
        <f t="shared" ref="F180" si="75">F181+F254+F282+F293+F301+F335+F385+F391+F440+F463+F484+F511+F522+F533+F543+F568</f>
        <v>4409245.6199999992</v>
      </c>
      <c r="G180" s="49">
        <f t="shared" ref="G180:G184" si="76">F180/E180*100</f>
        <v>91.440784994799586</v>
      </c>
    </row>
    <row r="181" spans="1:7" s="35" customFormat="1" x14ac:dyDescent="0.25">
      <c r="A181" s="261" t="s">
        <v>95</v>
      </c>
      <c r="B181" s="262"/>
      <c r="C181" s="263"/>
      <c r="D181" s="42" t="s">
        <v>8</v>
      </c>
      <c r="E181" s="48">
        <f>E182+E197+E202+E213+E218+E223+E240+E249</f>
        <v>44669.65</v>
      </c>
      <c r="F181" s="48">
        <f>F182+F197+F202+F218+F223+F240+F213+F249</f>
        <v>22175.89</v>
      </c>
      <c r="G181" s="48">
        <f t="shared" si="76"/>
        <v>49.644199137445668</v>
      </c>
    </row>
    <row r="182" spans="1:7" s="35" customFormat="1" x14ac:dyDescent="0.25">
      <c r="A182" s="244" t="s">
        <v>138</v>
      </c>
      <c r="B182" s="245"/>
      <c r="C182" s="246"/>
      <c r="D182" s="43" t="s">
        <v>139</v>
      </c>
      <c r="E182" s="47">
        <f t="shared" ref="E182:F183" si="77">E183</f>
        <v>15439</v>
      </c>
      <c r="F182" s="47">
        <f t="shared" si="77"/>
        <v>10702.36</v>
      </c>
      <c r="G182" s="47">
        <f t="shared" si="76"/>
        <v>69.320292765075465</v>
      </c>
    </row>
    <row r="183" spans="1:7" s="35" customFormat="1" x14ac:dyDescent="0.25">
      <c r="A183" s="258">
        <v>3</v>
      </c>
      <c r="B183" s="259"/>
      <c r="C183" s="260"/>
      <c r="D183" s="41" t="s">
        <v>9</v>
      </c>
      <c r="E183" s="32">
        <f t="shared" si="77"/>
        <v>15439</v>
      </c>
      <c r="F183" s="32">
        <f t="shared" si="77"/>
        <v>10702.36</v>
      </c>
      <c r="G183" s="32">
        <f t="shared" si="76"/>
        <v>69.320292765075465</v>
      </c>
    </row>
    <row r="184" spans="1:7" s="35" customFormat="1" x14ac:dyDescent="0.25">
      <c r="A184" s="253">
        <v>32</v>
      </c>
      <c r="B184" s="254"/>
      <c r="C184" s="255"/>
      <c r="D184" s="41" t="s">
        <v>19</v>
      </c>
      <c r="E184" s="32">
        <v>15439</v>
      </c>
      <c r="F184" s="32">
        <f t="shared" ref="F184" si="78">F185+F187+F190+F194</f>
        <v>10702.36</v>
      </c>
      <c r="G184" s="32">
        <f t="shared" si="76"/>
        <v>69.320292765075465</v>
      </c>
    </row>
    <row r="185" spans="1:7" s="35" customFormat="1" x14ac:dyDescent="0.25">
      <c r="A185" s="253">
        <v>321</v>
      </c>
      <c r="B185" s="254"/>
      <c r="C185" s="255"/>
      <c r="D185" s="41" t="s">
        <v>50</v>
      </c>
      <c r="E185" s="32"/>
      <c r="F185" s="32">
        <f t="shared" ref="F185" si="79">F186</f>
        <v>330</v>
      </c>
      <c r="G185" s="32"/>
    </row>
    <row r="186" spans="1:7" x14ac:dyDescent="0.25">
      <c r="A186" s="250">
        <v>3211</v>
      </c>
      <c r="B186" s="251"/>
      <c r="C186" s="252"/>
      <c r="D186" s="45" t="s">
        <v>60</v>
      </c>
      <c r="E186" s="34"/>
      <c r="F186" s="34">
        <v>330</v>
      </c>
      <c r="G186" s="34"/>
    </row>
    <row r="187" spans="1:7" s="35" customFormat="1" x14ac:dyDescent="0.25">
      <c r="A187" s="253">
        <v>322</v>
      </c>
      <c r="B187" s="254"/>
      <c r="C187" s="255"/>
      <c r="D187" s="41" t="s">
        <v>52</v>
      </c>
      <c r="E187" s="32"/>
      <c r="F187" s="32">
        <f t="shared" ref="F187" si="80">F188+F189</f>
        <v>2708.58</v>
      </c>
      <c r="G187" s="32"/>
    </row>
    <row r="188" spans="1:7" x14ac:dyDescent="0.25">
      <c r="A188" s="250">
        <v>3223</v>
      </c>
      <c r="B188" s="251"/>
      <c r="C188" s="252"/>
      <c r="D188" s="45" t="s">
        <v>75</v>
      </c>
      <c r="E188" s="34"/>
      <c r="F188" s="34">
        <v>2708.58</v>
      </c>
      <c r="G188" s="34"/>
    </row>
    <row r="189" spans="1:7" x14ac:dyDescent="0.25">
      <c r="A189" s="250">
        <v>3225</v>
      </c>
      <c r="B189" s="251"/>
      <c r="C189" s="252"/>
      <c r="D189" s="45" t="s">
        <v>99</v>
      </c>
      <c r="E189" s="34"/>
      <c r="F189" s="34">
        <v>0</v>
      </c>
      <c r="G189" s="34"/>
    </row>
    <row r="190" spans="1:7" s="35" customFormat="1" x14ac:dyDescent="0.25">
      <c r="A190" s="253">
        <v>323</v>
      </c>
      <c r="B190" s="254"/>
      <c r="C190" s="255"/>
      <c r="D190" s="41" t="s">
        <v>65</v>
      </c>
      <c r="E190" s="32"/>
      <c r="F190" s="32">
        <f t="shared" ref="F190" si="81">F191+F192</f>
        <v>2146.17</v>
      </c>
      <c r="G190" s="32"/>
    </row>
    <row r="191" spans="1:7" x14ac:dyDescent="0.25">
      <c r="A191" s="250">
        <v>3231</v>
      </c>
      <c r="B191" s="251"/>
      <c r="C191" s="252"/>
      <c r="D191" s="45" t="s">
        <v>101</v>
      </c>
      <c r="E191" s="34"/>
      <c r="F191" s="34">
        <v>1877.42</v>
      </c>
      <c r="G191" s="34"/>
    </row>
    <row r="192" spans="1:7" x14ac:dyDescent="0.25">
      <c r="A192" s="250">
        <v>3237</v>
      </c>
      <c r="B192" s="251"/>
      <c r="C192" s="252"/>
      <c r="D192" s="45" t="s">
        <v>66</v>
      </c>
      <c r="E192" s="34"/>
      <c r="F192" s="34">
        <v>268.75</v>
      </c>
      <c r="G192" s="34"/>
    </row>
    <row r="193" spans="1:7" s="127" customFormat="1" x14ac:dyDescent="0.25">
      <c r="A193" s="250">
        <v>3239</v>
      </c>
      <c r="B193" s="256"/>
      <c r="C193" s="257"/>
      <c r="D193" s="45" t="s">
        <v>82</v>
      </c>
      <c r="E193" s="34"/>
      <c r="F193" s="34">
        <v>0</v>
      </c>
      <c r="G193" s="34"/>
    </row>
    <row r="194" spans="1:7" s="35" customFormat="1" ht="25.5" x14ac:dyDescent="0.25">
      <c r="A194" s="253">
        <v>329</v>
      </c>
      <c r="B194" s="254"/>
      <c r="C194" s="255"/>
      <c r="D194" s="41" t="s">
        <v>55</v>
      </c>
      <c r="E194" s="32"/>
      <c r="F194" s="32">
        <f t="shared" ref="F194" si="82">F195+F196</f>
        <v>5517.61</v>
      </c>
      <c r="G194" s="32"/>
    </row>
    <row r="195" spans="1:7" x14ac:dyDescent="0.25">
      <c r="A195" s="250">
        <v>3293</v>
      </c>
      <c r="B195" s="251"/>
      <c r="C195" s="252"/>
      <c r="D195" s="45" t="s">
        <v>91</v>
      </c>
      <c r="E195" s="34"/>
      <c r="F195" s="34">
        <v>0</v>
      </c>
      <c r="G195" s="34"/>
    </row>
    <row r="196" spans="1:7" ht="25.5" x14ac:dyDescent="0.25">
      <c r="A196" s="250">
        <v>3299</v>
      </c>
      <c r="B196" s="251"/>
      <c r="C196" s="252"/>
      <c r="D196" s="45" t="s">
        <v>55</v>
      </c>
      <c r="E196" s="34"/>
      <c r="F196" s="34">
        <v>5517.61</v>
      </c>
      <c r="G196" s="34"/>
    </row>
    <row r="197" spans="1:7" s="35" customFormat="1" ht="38.25" x14ac:dyDescent="0.25">
      <c r="A197" s="244" t="s">
        <v>140</v>
      </c>
      <c r="B197" s="245"/>
      <c r="C197" s="246"/>
      <c r="D197" s="43" t="s">
        <v>141</v>
      </c>
      <c r="E197" s="47">
        <f t="shared" ref="E197:F200" si="83">E198</f>
        <v>0</v>
      </c>
      <c r="F197" s="47">
        <f t="shared" si="83"/>
        <v>0</v>
      </c>
      <c r="G197" s="47">
        <v>0</v>
      </c>
    </row>
    <row r="198" spans="1:7" s="35" customFormat="1" x14ac:dyDescent="0.25">
      <c r="A198" s="258">
        <v>3</v>
      </c>
      <c r="B198" s="259"/>
      <c r="C198" s="260"/>
      <c r="D198" s="41" t="s">
        <v>9</v>
      </c>
      <c r="E198" s="32">
        <f t="shared" si="83"/>
        <v>0</v>
      </c>
      <c r="F198" s="32">
        <f t="shared" si="83"/>
        <v>0</v>
      </c>
      <c r="G198" s="32">
        <v>0</v>
      </c>
    </row>
    <row r="199" spans="1:7" s="35" customFormat="1" x14ac:dyDescent="0.25">
      <c r="A199" s="253">
        <v>32</v>
      </c>
      <c r="B199" s="254"/>
      <c r="C199" s="255"/>
      <c r="D199" s="41" t="s">
        <v>19</v>
      </c>
      <c r="E199" s="32">
        <f t="shared" si="83"/>
        <v>0</v>
      </c>
      <c r="F199" s="32">
        <f t="shared" si="83"/>
        <v>0</v>
      </c>
      <c r="G199" s="32">
        <v>0</v>
      </c>
    </row>
    <row r="200" spans="1:7" s="35" customFormat="1" x14ac:dyDescent="0.25">
      <c r="A200" s="253">
        <v>323</v>
      </c>
      <c r="B200" s="254"/>
      <c r="C200" s="255"/>
      <c r="D200" s="41" t="s">
        <v>65</v>
      </c>
      <c r="E200" s="32"/>
      <c r="F200" s="32">
        <f t="shared" si="83"/>
        <v>0</v>
      </c>
      <c r="G200" s="32"/>
    </row>
    <row r="201" spans="1:7" x14ac:dyDescent="0.25">
      <c r="A201" s="250">
        <v>3239</v>
      </c>
      <c r="B201" s="251"/>
      <c r="C201" s="252"/>
      <c r="D201" s="45" t="s">
        <v>82</v>
      </c>
      <c r="E201" s="34"/>
      <c r="F201" s="34">
        <v>0</v>
      </c>
      <c r="G201" s="34"/>
    </row>
    <row r="202" spans="1:7" s="35" customFormat="1" ht="25.5" x14ac:dyDescent="0.25">
      <c r="A202" s="244" t="s">
        <v>142</v>
      </c>
      <c r="B202" s="245"/>
      <c r="C202" s="246"/>
      <c r="D202" s="43" t="s">
        <v>143</v>
      </c>
      <c r="E202" s="47">
        <f t="shared" ref="E202:F203" si="84">E203</f>
        <v>5760</v>
      </c>
      <c r="F202" s="47">
        <f t="shared" si="84"/>
        <v>4874.51</v>
      </c>
      <c r="G202" s="47">
        <f t="shared" ref="G202:G204" si="85">F202/E202*100</f>
        <v>84.626909722222223</v>
      </c>
    </row>
    <row r="203" spans="1:7" s="35" customFormat="1" x14ac:dyDescent="0.25">
      <c r="A203" s="258">
        <v>3</v>
      </c>
      <c r="B203" s="259"/>
      <c r="C203" s="260"/>
      <c r="D203" s="41" t="s">
        <v>9</v>
      </c>
      <c r="E203" s="32">
        <f t="shared" si="84"/>
        <v>5760</v>
      </c>
      <c r="F203" s="32">
        <f t="shared" si="84"/>
        <v>4874.51</v>
      </c>
      <c r="G203" s="32">
        <f t="shared" si="85"/>
        <v>84.626909722222223</v>
      </c>
    </row>
    <row r="204" spans="1:7" s="35" customFormat="1" x14ac:dyDescent="0.25">
      <c r="A204" s="253">
        <v>32</v>
      </c>
      <c r="B204" s="254"/>
      <c r="C204" s="255"/>
      <c r="D204" s="41" t="s">
        <v>19</v>
      </c>
      <c r="E204" s="32">
        <v>5760</v>
      </c>
      <c r="F204" s="32">
        <f t="shared" ref="F204" si="86">F205+F207+F210</f>
        <v>4874.51</v>
      </c>
      <c r="G204" s="32">
        <f t="shared" si="85"/>
        <v>84.626909722222223</v>
      </c>
    </row>
    <row r="205" spans="1:7" s="35" customFormat="1" x14ac:dyDescent="0.25">
      <c r="A205" s="253">
        <v>321</v>
      </c>
      <c r="B205" s="254"/>
      <c r="C205" s="255"/>
      <c r="D205" s="41" t="s">
        <v>50</v>
      </c>
      <c r="E205" s="32"/>
      <c r="F205" s="32">
        <f t="shared" ref="F205" si="87">F206</f>
        <v>4220</v>
      </c>
      <c r="G205" s="32"/>
    </row>
    <row r="206" spans="1:7" x14ac:dyDescent="0.25">
      <c r="A206" s="250">
        <v>3211</v>
      </c>
      <c r="B206" s="251"/>
      <c r="C206" s="252"/>
      <c r="D206" s="45" t="s">
        <v>60</v>
      </c>
      <c r="E206" s="34"/>
      <c r="F206" s="34">
        <v>4220</v>
      </c>
      <c r="G206" s="34"/>
    </row>
    <row r="207" spans="1:7" s="35" customFormat="1" x14ac:dyDescent="0.25">
      <c r="A207" s="253">
        <v>323</v>
      </c>
      <c r="B207" s="254"/>
      <c r="C207" s="255"/>
      <c r="D207" s="41" t="s">
        <v>65</v>
      </c>
      <c r="E207" s="32"/>
      <c r="F207" s="32">
        <f t="shared" ref="F207" si="88">F208+F209</f>
        <v>338.91</v>
      </c>
      <c r="G207" s="32"/>
    </row>
    <row r="208" spans="1:7" x14ac:dyDescent="0.25">
      <c r="A208" s="250">
        <v>3231</v>
      </c>
      <c r="B208" s="251"/>
      <c r="C208" s="252"/>
      <c r="D208" s="45" t="s">
        <v>101</v>
      </c>
      <c r="E208" s="34"/>
      <c r="F208" s="34">
        <v>338.91</v>
      </c>
      <c r="G208" s="34"/>
    </row>
    <row r="209" spans="1:7" x14ac:dyDescent="0.25">
      <c r="A209" s="250">
        <v>3239</v>
      </c>
      <c r="B209" s="251"/>
      <c r="C209" s="252"/>
      <c r="D209" s="45" t="s">
        <v>82</v>
      </c>
      <c r="E209" s="34"/>
      <c r="F209" s="34">
        <v>0</v>
      </c>
      <c r="G209" s="34"/>
    </row>
    <row r="210" spans="1:7" s="35" customFormat="1" ht="25.5" x14ac:dyDescent="0.25">
      <c r="A210" s="253">
        <v>329</v>
      </c>
      <c r="B210" s="254"/>
      <c r="C210" s="255"/>
      <c r="D210" s="41" t="s">
        <v>55</v>
      </c>
      <c r="E210" s="32"/>
      <c r="F210" s="32">
        <f t="shared" ref="F210" si="89">F211+F212</f>
        <v>315.60000000000002</v>
      </c>
      <c r="G210" s="32"/>
    </row>
    <row r="211" spans="1:7" x14ac:dyDescent="0.25">
      <c r="A211" s="250">
        <v>3293</v>
      </c>
      <c r="B211" s="251"/>
      <c r="C211" s="252"/>
      <c r="D211" s="45" t="s">
        <v>91</v>
      </c>
      <c r="E211" s="34"/>
      <c r="F211" s="34">
        <v>0</v>
      </c>
      <c r="G211" s="34"/>
    </row>
    <row r="212" spans="1:7" ht="25.5" x14ac:dyDescent="0.25">
      <c r="A212" s="250">
        <v>3299</v>
      </c>
      <c r="B212" s="251"/>
      <c r="C212" s="252"/>
      <c r="D212" s="45" t="s">
        <v>55</v>
      </c>
      <c r="E212" s="34"/>
      <c r="F212" s="34">
        <v>315.60000000000002</v>
      </c>
      <c r="G212" s="34"/>
    </row>
    <row r="213" spans="1:7" s="35" customFormat="1" ht="38.25" x14ac:dyDescent="0.25">
      <c r="A213" s="244" t="s">
        <v>152</v>
      </c>
      <c r="B213" s="245"/>
      <c r="C213" s="246"/>
      <c r="D213" s="197" t="s">
        <v>153</v>
      </c>
      <c r="E213" s="47">
        <f t="shared" ref="E213:F214" si="90">E214</f>
        <v>242.03</v>
      </c>
      <c r="F213" s="47">
        <f t="shared" si="90"/>
        <v>242.03</v>
      </c>
      <c r="G213" s="47">
        <f t="shared" ref="G213:G215" si="91">F213/E213*100</f>
        <v>100</v>
      </c>
    </row>
    <row r="214" spans="1:7" s="35" customFormat="1" x14ac:dyDescent="0.25">
      <c r="A214" s="258">
        <v>3</v>
      </c>
      <c r="B214" s="259"/>
      <c r="C214" s="260"/>
      <c r="D214" s="196" t="s">
        <v>9</v>
      </c>
      <c r="E214" s="32">
        <f t="shared" si="90"/>
        <v>242.03</v>
      </c>
      <c r="F214" s="32">
        <f t="shared" si="90"/>
        <v>242.03</v>
      </c>
      <c r="G214" s="32">
        <f t="shared" si="91"/>
        <v>100</v>
      </c>
    </row>
    <row r="215" spans="1:7" s="35" customFormat="1" x14ac:dyDescent="0.25">
      <c r="A215" s="253">
        <v>32</v>
      </c>
      <c r="B215" s="254"/>
      <c r="C215" s="255"/>
      <c r="D215" s="196" t="s">
        <v>19</v>
      </c>
      <c r="E215" s="32">
        <v>242.03</v>
      </c>
      <c r="F215" s="32">
        <f>F216</f>
        <v>242.03</v>
      </c>
      <c r="G215" s="32">
        <f t="shared" si="91"/>
        <v>100</v>
      </c>
    </row>
    <row r="216" spans="1:7" s="35" customFormat="1" ht="25.5" x14ac:dyDescent="0.25">
      <c r="A216" s="253">
        <v>329</v>
      </c>
      <c r="B216" s="254"/>
      <c r="C216" s="255"/>
      <c r="D216" s="196" t="s">
        <v>55</v>
      </c>
      <c r="E216" s="32"/>
      <c r="F216" s="32">
        <f>F217</f>
        <v>242.03</v>
      </c>
      <c r="G216" s="32"/>
    </row>
    <row r="217" spans="1:7" s="127" customFormat="1" ht="25.5" x14ac:dyDescent="0.25">
      <c r="A217" s="250">
        <v>3299</v>
      </c>
      <c r="B217" s="251"/>
      <c r="C217" s="252"/>
      <c r="D217" s="45" t="s">
        <v>55</v>
      </c>
      <c r="E217" s="34"/>
      <c r="F217" s="34">
        <v>242.03</v>
      </c>
      <c r="G217" s="34"/>
    </row>
    <row r="218" spans="1:7" s="35" customFormat="1" ht="25.5" x14ac:dyDescent="0.25">
      <c r="A218" s="244" t="s">
        <v>144</v>
      </c>
      <c r="B218" s="245"/>
      <c r="C218" s="246"/>
      <c r="D218" s="43" t="s">
        <v>145</v>
      </c>
      <c r="E218" s="47">
        <f t="shared" ref="E218:F221" si="92">E219</f>
        <v>0</v>
      </c>
      <c r="F218" s="47">
        <f t="shared" si="92"/>
        <v>0</v>
      </c>
      <c r="G218" s="47">
        <v>0</v>
      </c>
    </row>
    <row r="219" spans="1:7" s="35" customFormat="1" x14ac:dyDescent="0.25">
      <c r="A219" s="258">
        <v>3</v>
      </c>
      <c r="B219" s="259"/>
      <c r="C219" s="260"/>
      <c r="D219" s="41" t="s">
        <v>9</v>
      </c>
      <c r="E219" s="32">
        <f t="shared" si="92"/>
        <v>0</v>
      </c>
      <c r="F219" s="32">
        <f t="shared" si="92"/>
        <v>0</v>
      </c>
      <c r="G219" s="32">
        <v>0</v>
      </c>
    </row>
    <row r="220" spans="1:7" s="35" customFormat="1" x14ac:dyDescent="0.25">
      <c r="A220" s="253">
        <v>32</v>
      </c>
      <c r="B220" s="254"/>
      <c r="C220" s="255"/>
      <c r="D220" s="41" t="s">
        <v>19</v>
      </c>
      <c r="E220" s="32">
        <f t="shared" si="92"/>
        <v>0</v>
      </c>
      <c r="F220" s="32">
        <f t="shared" si="92"/>
        <v>0</v>
      </c>
      <c r="G220" s="32">
        <v>0</v>
      </c>
    </row>
    <row r="221" spans="1:7" s="35" customFormat="1" x14ac:dyDescent="0.25">
      <c r="A221" s="253">
        <v>323</v>
      </c>
      <c r="B221" s="254"/>
      <c r="C221" s="255"/>
      <c r="D221" s="41" t="s">
        <v>65</v>
      </c>
      <c r="E221" s="32"/>
      <c r="F221" s="32">
        <f t="shared" si="92"/>
        <v>0</v>
      </c>
      <c r="G221" s="32"/>
    </row>
    <row r="222" spans="1:7" x14ac:dyDescent="0.25">
      <c r="A222" s="250">
        <v>3237</v>
      </c>
      <c r="B222" s="251"/>
      <c r="C222" s="252"/>
      <c r="D222" s="45" t="s">
        <v>66</v>
      </c>
      <c r="E222" s="34"/>
      <c r="F222" s="34">
        <v>0</v>
      </c>
      <c r="G222" s="34"/>
    </row>
    <row r="223" spans="1:7" s="35" customFormat="1" x14ac:dyDescent="0.25">
      <c r="A223" s="244" t="s">
        <v>146</v>
      </c>
      <c r="B223" s="245"/>
      <c r="C223" s="246"/>
      <c r="D223" s="43" t="s">
        <v>147</v>
      </c>
      <c r="E223" s="47">
        <f t="shared" ref="E223:F223" si="93">E224</f>
        <v>16200</v>
      </c>
      <c r="F223" s="47">
        <f t="shared" si="93"/>
        <v>6017</v>
      </c>
      <c r="G223" s="47">
        <f t="shared" ref="G223:G225" si="94">F223/E223*100</f>
        <v>37.141975308641975</v>
      </c>
    </row>
    <row r="224" spans="1:7" s="35" customFormat="1" x14ac:dyDescent="0.25">
      <c r="A224" s="258">
        <v>3</v>
      </c>
      <c r="B224" s="259"/>
      <c r="C224" s="260"/>
      <c r="D224" s="41" t="s">
        <v>9</v>
      </c>
      <c r="E224" s="32">
        <f t="shared" ref="E224:F224" si="95">E225+E228+E237</f>
        <v>16200</v>
      </c>
      <c r="F224" s="32">
        <f t="shared" si="95"/>
        <v>6017</v>
      </c>
      <c r="G224" s="32">
        <f t="shared" si="94"/>
        <v>37.141975308641975</v>
      </c>
    </row>
    <row r="225" spans="1:7" s="35" customFormat="1" x14ac:dyDescent="0.25">
      <c r="A225" s="253">
        <v>31</v>
      </c>
      <c r="B225" s="254"/>
      <c r="C225" s="255"/>
      <c r="D225" s="41" t="s">
        <v>10</v>
      </c>
      <c r="E225" s="32">
        <v>1600</v>
      </c>
      <c r="F225" s="32">
        <f t="shared" ref="F225:F226" si="96">F226</f>
        <v>1491.77</v>
      </c>
      <c r="G225" s="32">
        <f t="shared" si="94"/>
        <v>93.235624999999999</v>
      </c>
    </row>
    <row r="226" spans="1:7" s="35" customFormat="1" x14ac:dyDescent="0.25">
      <c r="A226" s="253">
        <v>312</v>
      </c>
      <c r="B226" s="254"/>
      <c r="C226" s="255"/>
      <c r="D226" s="41" t="s">
        <v>47</v>
      </c>
      <c r="E226" s="32"/>
      <c r="F226" s="32">
        <f t="shared" si="96"/>
        <v>1491.77</v>
      </c>
      <c r="G226" s="32"/>
    </row>
    <row r="227" spans="1:7" x14ac:dyDescent="0.25">
      <c r="A227" s="250">
        <v>3121</v>
      </c>
      <c r="B227" s="251"/>
      <c r="C227" s="252"/>
      <c r="D227" s="45" t="s">
        <v>47</v>
      </c>
      <c r="E227" s="34"/>
      <c r="F227" s="34">
        <v>1491.77</v>
      </c>
      <c r="G227" s="34"/>
    </row>
    <row r="228" spans="1:7" s="35" customFormat="1" x14ac:dyDescent="0.25">
      <c r="A228" s="253">
        <v>32</v>
      </c>
      <c r="B228" s="254"/>
      <c r="C228" s="255"/>
      <c r="D228" s="41" t="s">
        <v>19</v>
      </c>
      <c r="E228" s="32">
        <v>14600</v>
      </c>
      <c r="F228" s="32">
        <f t="shared" ref="F228" si="97">F229+F231+F235</f>
        <v>4525.2300000000005</v>
      </c>
      <c r="G228" s="32">
        <f t="shared" ref="G228" si="98">F228/E228*100</f>
        <v>30.994726027397263</v>
      </c>
    </row>
    <row r="229" spans="1:7" s="35" customFormat="1" x14ac:dyDescent="0.25">
      <c r="A229" s="253">
        <v>321</v>
      </c>
      <c r="B229" s="254"/>
      <c r="C229" s="255"/>
      <c r="D229" s="41" t="s">
        <v>50</v>
      </c>
      <c r="E229" s="32"/>
      <c r="F229" s="32">
        <f t="shared" ref="F229" si="99">F230</f>
        <v>814.12</v>
      </c>
      <c r="G229" s="32"/>
    </row>
    <row r="230" spans="1:7" x14ac:dyDescent="0.25">
      <c r="A230" s="250">
        <v>3211</v>
      </c>
      <c r="B230" s="251"/>
      <c r="C230" s="252"/>
      <c r="D230" s="45" t="s">
        <v>60</v>
      </c>
      <c r="E230" s="34"/>
      <c r="F230" s="34">
        <v>814.12</v>
      </c>
      <c r="G230" s="34"/>
    </row>
    <row r="231" spans="1:7" s="35" customFormat="1" x14ac:dyDescent="0.25">
      <c r="A231" s="253">
        <v>323</v>
      </c>
      <c r="B231" s="254"/>
      <c r="C231" s="255"/>
      <c r="D231" s="41" t="s">
        <v>65</v>
      </c>
      <c r="E231" s="32"/>
      <c r="F231" s="32">
        <f t="shared" ref="F231" si="100">F232+F233+F234</f>
        <v>0</v>
      </c>
      <c r="G231" s="32"/>
    </row>
    <row r="232" spans="1:7" x14ac:dyDescent="0.25">
      <c r="A232" s="250">
        <v>3236</v>
      </c>
      <c r="B232" s="251"/>
      <c r="C232" s="252"/>
      <c r="D232" s="45" t="s">
        <v>80</v>
      </c>
      <c r="E232" s="34"/>
      <c r="F232" s="34">
        <v>0</v>
      </c>
      <c r="G232" s="34"/>
    </row>
    <row r="233" spans="1:7" x14ac:dyDescent="0.25">
      <c r="A233" s="250">
        <v>3237</v>
      </c>
      <c r="B233" s="251"/>
      <c r="C233" s="252"/>
      <c r="D233" s="45" t="s">
        <v>66</v>
      </c>
      <c r="E233" s="34"/>
      <c r="F233" s="34">
        <v>0</v>
      </c>
      <c r="G233" s="34"/>
    </row>
    <row r="234" spans="1:7" x14ac:dyDescent="0.25">
      <c r="A234" s="250">
        <v>3239</v>
      </c>
      <c r="B234" s="251"/>
      <c r="C234" s="252"/>
      <c r="D234" s="45" t="s">
        <v>82</v>
      </c>
      <c r="E234" s="34"/>
      <c r="F234" s="34">
        <v>0</v>
      </c>
      <c r="G234" s="34"/>
    </row>
    <row r="235" spans="1:7" s="35" customFormat="1" ht="25.5" x14ac:dyDescent="0.25">
      <c r="A235" s="253">
        <v>329</v>
      </c>
      <c r="B235" s="254"/>
      <c r="C235" s="255"/>
      <c r="D235" s="41" t="s">
        <v>55</v>
      </c>
      <c r="E235" s="32"/>
      <c r="F235" s="32">
        <f t="shared" ref="F235" si="101">F236</f>
        <v>3711.11</v>
      </c>
      <c r="G235" s="32"/>
    </row>
    <row r="236" spans="1:7" ht="25.5" x14ac:dyDescent="0.25">
      <c r="A236" s="250">
        <v>3299</v>
      </c>
      <c r="B236" s="251"/>
      <c r="C236" s="252"/>
      <c r="D236" s="45" t="s">
        <v>55</v>
      </c>
      <c r="E236" s="34"/>
      <c r="F236" s="34">
        <v>3711.11</v>
      </c>
      <c r="G236" s="34"/>
    </row>
    <row r="237" spans="1:7" s="35" customFormat="1" ht="38.25" x14ac:dyDescent="0.25">
      <c r="A237" s="253">
        <v>37</v>
      </c>
      <c r="B237" s="254"/>
      <c r="C237" s="255"/>
      <c r="D237" s="158" t="s">
        <v>103</v>
      </c>
      <c r="E237" s="32">
        <f t="shared" ref="E237:F238" si="102">E238</f>
        <v>0</v>
      </c>
      <c r="F237" s="32">
        <f t="shared" si="102"/>
        <v>0</v>
      </c>
      <c r="G237" s="32">
        <v>0</v>
      </c>
    </row>
    <row r="238" spans="1:7" s="35" customFormat="1" ht="25.5" x14ac:dyDescent="0.25">
      <c r="A238" s="253">
        <v>372</v>
      </c>
      <c r="B238" s="254"/>
      <c r="C238" s="255"/>
      <c r="D238" s="158" t="s">
        <v>72</v>
      </c>
      <c r="E238" s="32"/>
      <c r="F238" s="32">
        <f t="shared" si="102"/>
        <v>0</v>
      </c>
      <c r="G238" s="32"/>
    </row>
    <row r="239" spans="1:7" s="127" customFormat="1" ht="25.5" x14ac:dyDescent="0.25">
      <c r="A239" s="250">
        <v>3722</v>
      </c>
      <c r="B239" s="251"/>
      <c r="C239" s="252"/>
      <c r="D239" s="45" t="s">
        <v>74</v>
      </c>
      <c r="E239" s="34"/>
      <c r="F239" s="34">
        <v>0</v>
      </c>
      <c r="G239" s="34"/>
    </row>
    <row r="240" spans="1:7" s="35" customFormat="1" x14ac:dyDescent="0.25">
      <c r="A240" s="244" t="s">
        <v>148</v>
      </c>
      <c r="B240" s="245"/>
      <c r="C240" s="246"/>
      <c r="D240" s="43" t="s">
        <v>149</v>
      </c>
      <c r="E240" s="47">
        <f t="shared" ref="E240:F241" si="103">E241</f>
        <v>7000</v>
      </c>
      <c r="F240" s="47">
        <f t="shared" si="103"/>
        <v>311.37</v>
      </c>
      <c r="G240" s="47">
        <f t="shared" ref="G240:G242" si="104">F240/E240*100</f>
        <v>4.4481428571428578</v>
      </c>
    </row>
    <row r="241" spans="1:7" s="35" customFormat="1" x14ac:dyDescent="0.25">
      <c r="A241" s="258">
        <v>3</v>
      </c>
      <c r="B241" s="259"/>
      <c r="C241" s="260"/>
      <c r="D241" s="41" t="s">
        <v>9</v>
      </c>
      <c r="E241" s="32">
        <f t="shared" si="103"/>
        <v>7000</v>
      </c>
      <c r="F241" s="32">
        <f t="shared" si="103"/>
        <v>311.37</v>
      </c>
      <c r="G241" s="32">
        <f t="shared" si="104"/>
        <v>4.4481428571428578</v>
      </c>
    </row>
    <row r="242" spans="1:7" s="35" customFormat="1" x14ac:dyDescent="0.25">
      <c r="A242" s="253">
        <v>32</v>
      </c>
      <c r="B242" s="254"/>
      <c r="C242" s="255"/>
      <c r="D242" s="41" t="s">
        <v>19</v>
      </c>
      <c r="E242" s="32">
        <v>7000</v>
      </c>
      <c r="F242" s="32">
        <f t="shared" ref="F242" si="105">F243+F247</f>
        <v>311.37</v>
      </c>
      <c r="G242" s="32">
        <f t="shared" si="104"/>
        <v>4.4481428571428578</v>
      </c>
    </row>
    <row r="243" spans="1:7" s="35" customFormat="1" x14ac:dyDescent="0.25">
      <c r="A243" s="253">
        <v>322</v>
      </c>
      <c r="B243" s="254"/>
      <c r="C243" s="255"/>
      <c r="D243" s="41" t="s">
        <v>52</v>
      </c>
      <c r="E243" s="32"/>
      <c r="F243" s="32">
        <f>F244+F246+F245</f>
        <v>278.51</v>
      </c>
      <c r="G243" s="32"/>
    </row>
    <row r="244" spans="1:7" ht="25.5" x14ac:dyDescent="0.25">
      <c r="A244" s="250">
        <v>3221</v>
      </c>
      <c r="B244" s="251"/>
      <c r="C244" s="252"/>
      <c r="D244" s="45" t="s">
        <v>98</v>
      </c>
      <c r="E244" s="34"/>
      <c r="F244" s="34">
        <v>0</v>
      </c>
      <c r="G244" s="34"/>
    </row>
    <row r="245" spans="1:7" s="127" customFormat="1" ht="25.5" x14ac:dyDescent="0.25">
      <c r="A245" s="250">
        <v>3224</v>
      </c>
      <c r="B245" s="256"/>
      <c r="C245" s="257"/>
      <c r="D245" s="45" t="s">
        <v>106</v>
      </c>
      <c r="E245" s="34"/>
      <c r="F245" s="34">
        <v>278.51</v>
      </c>
      <c r="G245" s="34"/>
    </row>
    <row r="246" spans="1:7" x14ac:dyDescent="0.25">
      <c r="A246" s="250">
        <v>3225</v>
      </c>
      <c r="B246" s="251"/>
      <c r="C246" s="252"/>
      <c r="D246" s="45" t="s">
        <v>99</v>
      </c>
      <c r="E246" s="34"/>
      <c r="F246" s="34">
        <v>0</v>
      </c>
      <c r="G246" s="34"/>
    </row>
    <row r="247" spans="1:7" s="35" customFormat="1" ht="25.5" x14ac:dyDescent="0.25">
      <c r="A247" s="253">
        <v>329</v>
      </c>
      <c r="B247" s="254"/>
      <c r="C247" s="255"/>
      <c r="D247" s="41" t="s">
        <v>55</v>
      </c>
      <c r="E247" s="32"/>
      <c r="F247" s="32">
        <f t="shared" ref="F247" si="106">F248</f>
        <v>32.86</v>
      </c>
      <c r="G247" s="32"/>
    </row>
    <row r="248" spans="1:7" ht="25.5" x14ac:dyDescent="0.25">
      <c r="A248" s="250">
        <v>3299</v>
      </c>
      <c r="B248" s="251"/>
      <c r="C248" s="252"/>
      <c r="D248" s="45" t="s">
        <v>55</v>
      </c>
      <c r="E248" s="34"/>
      <c r="F248" s="34">
        <v>32.86</v>
      </c>
      <c r="G248" s="34"/>
    </row>
    <row r="249" spans="1:7" s="35" customFormat="1" ht="25.5" x14ac:dyDescent="0.25">
      <c r="A249" s="244" t="s">
        <v>177</v>
      </c>
      <c r="B249" s="245"/>
      <c r="C249" s="246"/>
      <c r="D249" s="197" t="s">
        <v>278</v>
      </c>
      <c r="E249" s="47">
        <f t="shared" ref="E249:F250" si="107">E250</f>
        <v>28.62</v>
      </c>
      <c r="F249" s="47">
        <f t="shared" si="107"/>
        <v>28.62</v>
      </c>
      <c r="G249" s="47">
        <f t="shared" ref="G249:G251" si="108">F249/E249*100</f>
        <v>100</v>
      </c>
    </row>
    <row r="250" spans="1:7" s="35" customFormat="1" x14ac:dyDescent="0.25">
      <c r="A250" s="258">
        <v>3</v>
      </c>
      <c r="B250" s="259"/>
      <c r="C250" s="260"/>
      <c r="D250" s="196" t="s">
        <v>9</v>
      </c>
      <c r="E250" s="32">
        <f t="shared" si="107"/>
        <v>28.62</v>
      </c>
      <c r="F250" s="32">
        <f t="shared" si="107"/>
        <v>28.62</v>
      </c>
      <c r="G250" s="32">
        <f t="shared" si="108"/>
        <v>100</v>
      </c>
    </row>
    <row r="251" spans="1:7" s="35" customFormat="1" x14ac:dyDescent="0.25">
      <c r="A251" s="253">
        <v>32</v>
      </c>
      <c r="B251" s="254"/>
      <c r="C251" s="255"/>
      <c r="D251" s="196" t="s">
        <v>19</v>
      </c>
      <c r="E251" s="32">
        <f>E252</f>
        <v>28.62</v>
      </c>
      <c r="F251" s="32">
        <f>F252</f>
        <v>28.62</v>
      </c>
      <c r="G251" s="32">
        <f t="shared" si="108"/>
        <v>100</v>
      </c>
    </row>
    <row r="252" spans="1:7" s="35" customFormat="1" ht="25.5" x14ac:dyDescent="0.25">
      <c r="A252" s="253">
        <v>329</v>
      </c>
      <c r="B252" s="254"/>
      <c r="C252" s="255"/>
      <c r="D252" s="196" t="s">
        <v>55</v>
      </c>
      <c r="E252" s="32">
        <v>28.62</v>
      </c>
      <c r="F252" s="32">
        <f t="shared" ref="F252" si="109">F253</f>
        <v>28.62</v>
      </c>
      <c r="G252" s="32"/>
    </row>
    <row r="253" spans="1:7" s="127" customFormat="1" ht="25.5" x14ac:dyDescent="0.25">
      <c r="A253" s="250">
        <v>3299</v>
      </c>
      <c r="B253" s="251"/>
      <c r="C253" s="252"/>
      <c r="D253" s="45" t="s">
        <v>55</v>
      </c>
      <c r="E253" s="34"/>
      <c r="F253" s="34">
        <v>28.62</v>
      </c>
      <c r="G253" s="34"/>
    </row>
    <row r="254" spans="1:7" s="35" customFormat="1" ht="25.5" x14ac:dyDescent="0.25">
      <c r="A254" s="261" t="s">
        <v>104</v>
      </c>
      <c r="B254" s="262"/>
      <c r="C254" s="263"/>
      <c r="D254" s="42" t="s">
        <v>150</v>
      </c>
      <c r="E254" s="48">
        <f t="shared" ref="E254" si="110">E255+E264</f>
        <v>4011500</v>
      </c>
      <c r="F254" s="48">
        <f t="shared" ref="F254" si="111">F255+F264</f>
        <v>3758947.5799999996</v>
      </c>
      <c r="G254" s="48">
        <f t="shared" ref="G254:G257" si="112">F254/E254*100</f>
        <v>93.70428966720678</v>
      </c>
    </row>
    <row r="255" spans="1:7" s="35" customFormat="1" x14ac:dyDescent="0.25">
      <c r="A255" s="244" t="s">
        <v>138</v>
      </c>
      <c r="B255" s="245"/>
      <c r="C255" s="246"/>
      <c r="D255" s="43" t="s">
        <v>139</v>
      </c>
      <c r="E255" s="47">
        <f t="shared" ref="E255:F256" si="113">E256</f>
        <v>11500</v>
      </c>
      <c r="F255" s="47">
        <f t="shared" si="113"/>
        <v>8411.17</v>
      </c>
      <c r="G255" s="47">
        <f t="shared" si="112"/>
        <v>73.140608695652176</v>
      </c>
    </row>
    <row r="256" spans="1:7" s="35" customFormat="1" x14ac:dyDescent="0.25">
      <c r="A256" s="258">
        <v>3</v>
      </c>
      <c r="B256" s="259"/>
      <c r="C256" s="260"/>
      <c r="D256" s="41" t="s">
        <v>9</v>
      </c>
      <c r="E256" s="32">
        <f t="shared" si="113"/>
        <v>11500</v>
      </c>
      <c r="F256" s="32">
        <f t="shared" si="113"/>
        <v>8411.17</v>
      </c>
      <c r="G256" s="32">
        <f t="shared" si="112"/>
        <v>73.140608695652176</v>
      </c>
    </row>
    <row r="257" spans="1:7" s="35" customFormat="1" x14ac:dyDescent="0.25">
      <c r="A257" s="253">
        <v>31</v>
      </c>
      <c r="B257" s="254"/>
      <c r="C257" s="255"/>
      <c r="D257" s="41" t="s">
        <v>10</v>
      </c>
      <c r="E257" s="32">
        <v>11500</v>
      </c>
      <c r="F257" s="32">
        <f t="shared" ref="F257" si="114">F258+F260+F262</f>
        <v>8411.17</v>
      </c>
      <c r="G257" s="32">
        <f t="shared" si="112"/>
        <v>73.140608695652176</v>
      </c>
    </row>
    <row r="258" spans="1:7" s="35" customFormat="1" x14ac:dyDescent="0.25">
      <c r="A258" s="253">
        <v>311</v>
      </c>
      <c r="B258" s="254"/>
      <c r="C258" s="255"/>
      <c r="D258" s="41" t="s">
        <v>122</v>
      </c>
      <c r="E258" s="32"/>
      <c r="F258" s="32">
        <f t="shared" ref="F258" si="115">F259</f>
        <v>2970.97</v>
      </c>
      <c r="G258" s="32"/>
    </row>
    <row r="259" spans="1:7" x14ac:dyDescent="0.25">
      <c r="A259" s="250">
        <v>3111</v>
      </c>
      <c r="B259" s="251"/>
      <c r="C259" s="252"/>
      <c r="D259" s="45" t="s">
        <v>46</v>
      </c>
      <c r="E259" s="34"/>
      <c r="F259" s="34">
        <v>2970.97</v>
      </c>
      <c r="G259" s="34"/>
    </row>
    <row r="260" spans="1:7" s="35" customFormat="1" x14ac:dyDescent="0.25">
      <c r="A260" s="253">
        <v>312</v>
      </c>
      <c r="B260" s="254"/>
      <c r="C260" s="255"/>
      <c r="D260" s="41" t="s">
        <v>47</v>
      </c>
      <c r="E260" s="32"/>
      <c r="F260" s="32">
        <f t="shared" ref="F260" si="116">F261</f>
        <v>4950</v>
      </c>
      <c r="G260" s="32"/>
    </row>
    <row r="261" spans="1:7" x14ac:dyDescent="0.25">
      <c r="A261" s="250">
        <v>3121</v>
      </c>
      <c r="B261" s="251"/>
      <c r="C261" s="252"/>
      <c r="D261" s="45" t="s">
        <v>47</v>
      </c>
      <c r="E261" s="34"/>
      <c r="F261" s="34">
        <v>4950</v>
      </c>
      <c r="G261" s="34"/>
    </row>
    <row r="262" spans="1:7" s="35" customFormat="1" x14ac:dyDescent="0.25">
      <c r="A262" s="253">
        <v>313</v>
      </c>
      <c r="B262" s="254"/>
      <c r="C262" s="255"/>
      <c r="D262" s="41" t="s">
        <v>48</v>
      </c>
      <c r="E262" s="32"/>
      <c r="F262" s="32">
        <f t="shared" ref="F262" si="117">F263</f>
        <v>490.2</v>
      </c>
      <c r="G262" s="32"/>
    </row>
    <row r="263" spans="1:7" ht="25.5" x14ac:dyDescent="0.25">
      <c r="A263" s="250">
        <v>3132</v>
      </c>
      <c r="B263" s="251"/>
      <c r="C263" s="252"/>
      <c r="D263" s="45" t="s">
        <v>49</v>
      </c>
      <c r="E263" s="34"/>
      <c r="F263" s="34">
        <v>490.2</v>
      </c>
      <c r="G263" s="34"/>
    </row>
    <row r="264" spans="1:7" s="35" customFormat="1" x14ac:dyDescent="0.25">
      <c r="A264" s="244" t="s">
        <v>146</v>
      </c>
      <c r="B264" s="245"/>
      <c r="C264" s="246"/>
      <c r="D264" s="43" t="s">
        <v>147</v>
      </c>
      <c r="E264" s="47">
        <f t="shared" ref="E264:F264" si="118">E265</f>
        <v>4000000</v>
      </c>
      <c r="F264" s="47">
        <f t="shared" si="118"/>
        <v>3750536.4099999997</v>
      </c>
      <c r="G264" s="47">
        <f t="shared" ref="G264:G266" si="119">F264/E264*100</f>
        <v>93.763410249999993</v>
      </c>
    </row>
    <row r="265" spans="1:7" s="35" customFormat="1" x14ac:dyDescent="0.25">
      <c r="A265" s="258">
        <v>3</v>
      </c>
      <c r="B265" s="259"/>
      <c r="C265" s="260"/>
      <c r="D265" s="41" t="s">
        <v>9</v>
      </c>
      <c r="E265" s="32">
        <f t="shared" ref="E265" si="120">E266+E273+E279</f>
        <v>4000000</v>
      </c>
      <c r="F265" s="32">
        <f t="shared" ref="F265" si="121">F266+F273+F279</f>
        <v>3750536.4099999997</v>
      </c>
      <c r="G265" s="32">
        <f t="shared" si="119"/>
        <v>93.763410249999993</v>
      </c>
    </row>
    <row r="266" spans="1:7" s="35" customFormat="1" x14ac:dyDescent="0.25">
      <c r="A266" s="253">
        <v>31</v>
      </c>
      <c r="B266" s="254"/>
      <c r="C266" s="255"/>
      <c r="D266" s="41" t="s">
        <v>10</v>
      </c>
      <c r="E266" s="32">
        <v>3880000</v>
      </c>
      <c r="F266" s="32">
        <f t="shared" ref="F266" si="122">F267+F269+F271</f>
        <v>3658609.03</v>
      </c>
      <c r="G266" s="32">
        <f t="shared" si="119"/>
        <v>94.294047164948452</v>
      </c>
    </row>
    <row r="267" spans="1:7" s="35" customFormat="1" x14ac:dyDescent="0.25">
      <c r="A267" s="253">
        <v>311</v>
      </c>
      <c r="B267" s="254"/>
      <c r="C267" s="255"/>
      <c r="D267" s="41" t="s">
        <v>122</v>
      </c>
      <c r="E267" s="32"/>
      <c r="F267" s="32">
        <f t="shared" ref="F267" si="123">F268</f>
        <v>3023196.34</v>
      </c>
      <c r="G267" s="32"/>
    </row>
    <row r="268" spans="1:7" x14ac:dyDescent="0.25">
      <c r="A268" s="250">
        <v>3111</v>
      </c>
      <c r="B268" s="251"/>
      <c r="C268" s="252"/>
      <c r="D268" s="45" t="s">
        <v>46</v>
      </c>
      <c r="E268" s="34"/>
      <c r="F268" s="34">
        <v>3023196.34</v>
      </c>
      <c r="G268" s="34"/>
    </row>
    <row r="269" spans="1:7" s="35" customFormat="1" x14ac:dyDescent="0.25">
      <c r="A269" s="253">
        <v>312</v>
      </c>
      <c r="B269" s="254"/>
      <c r="C269" s="255"/>
      <c r="D269" s="41" t="s">
        <v>47</v>
      </c>
      <c r="E269" s="32"/>
      <c r="F269" s="32">
        <f t="shared" ref="F269" si="124">F270</f>
        <v>136570.69</v>
      </c>
      <c r="G269" s="32"/>
    </row>
    <row r="270" spans="1:7" x14ac:dyDescent="0.25">
      <c r="A270" s="250">
        <v>3121</v>
      </c>
      <c r="B270" s="251"/>
      <c r="C270" s="252"/>
      <c r="D270" s="45" t="s">
        <v>47</v>
      </c>
      <c r="E270" s="34"/>
      <c r="F270" s="34">
        <v>136570.69</v>
      </c>
      <c r="G270" s="34"/>
    </row>
    <row r="271" spans="1:7" s="35" customFormat="1" x14ac:dyDescent="0.25">
      <c r="A271" s="253">
        <v>313</v>
      </c>
      <c r="B271" s="254"/>
      <c r="C271" s="255"/>
      <c r="D271" s="41" t="s">
        <v>48</v>
      </c>
      <c r="E271" s="32"/>
      <c r="F271" s="32">
        <f t="shared" ref="F271" si="125">F272</f>
        <v>498842</v>
      </c>
      <c r="G271" s="32"/>
    </row>
    <row r="272" spans="1:7" ht="25.5" x14ac:dyDescent="0.25">
      <c r="A272" s="250">
        <v>3132</v>
      </c>
      <c r="B272" s="251"/>
      <c r="C272" s="252"/>
      <c r="D272" s="45" t="s">
        <v>49</v>
      </c>
      <c r="E272" s="34"/>
      <c r="F272" s="34">
        <v>498842</v>
      </c>
      <c r="G272" s="34"/>
    </row>
    <row r="273" spans="1:7" s="35" customFormat="1" x14ac:dyDescent="0.25">
      <c r="A273" s="253">
        <v>32</v>
      </c>
      <c r="B273" s="254"/>
      <c r="C273" s="255"/>
      <c r="D273" s="41" t="s">
        <v>19</v>
      </c>
      <c r="E273" s="32">
        <v>118000</v>
      </c>
      <c r="F273" s="32">
        <f t="shared" ref="F273" si="126">F274+F276</f>
        <v>90726.13</v>
      </c>
      <c r="G273" s="32">
        <f t="shared" ref="G273" si="127">F273/E273*100</f>
        <v>76.886550847457642</v>
      </c>
    </row>
    <row r="274" spans="1:7" s="35" customFormat="1" x14ac:dyDescent="0.25">
      <c r="A274" s="253">
        <v>321</v>
      </c>
      <c r="B274" s="254"/>
      <c r="C274" s="255"/>
      <c r="D274" s="41" t="s">
        <v>50</v>
      </c>
      <c r="E274" s="32"/>
      <c r="F274" s="32">
        <f t="shared" ref="F274" si="128">F275</f>
        <v>85258.95</v>
      </c>
      <c r="G274" s="32"/>
    </row>
    <row r="275" spans="1:7" ht="25.5" x14ac:dyDescent="0.25">
      <c r="A275" s="250">
        <v>3212</v>
      </c>
      <c r="B275" s="251"/>
      <c r="C275" s="252"/>
      <c r="D275" s="45" t="s">
        <v>124</v>
      </c>
      <c r="E275" s="34"/>
      <c r="F275" s="34">
        <v>85258.95</v>
      </c>
      <c r="G275" s="34"/>
    </row>
    <row r="276" spans="1:7" s="35" customFormat="1" ht="25.5" x14ac:dyDescent="0.25">
      <c r="A276" s="253">
        <v>329</v>
      </c>
      <c r="B276" s="254"/>
      <c r="C276" s="255"/>
      <c r="D276" s="41" t="s">
        <v>55</v>
      </c>
      <c r="E276" s="32"/>
      <c r="F276" s="32">
        <f t="shared" ref="F276" si="129">F277+F278</f>
        <v>5467.18</v>
      </c>
      <c r="G276" s="32"/>
    </row>
    <row r="277" spans="1:7" x14ac:dyDescent="0.25">
      <c r="A277" s="250">
        <v>3295</v>
      </c>
      <c r="B277" s="251"/>
      <c r="C277" s="252"/>
      <c r="D277" s="45" t="s">
        <v>54</v>
      </c>
      <c r="E277" s="34"/>
      <c r="F277" s="34">
        <v>3631.28</v>
      </c>
      <c r="G277" s="34"/>
    </row>
    <row r="278" spans="1:7" x14ac:dyDescent="0.25">
      <c r="A278" s="250">
        <v>3296</v>
      </c>
      <c r="B278" s="251"/>
      <c r="C278" s="252"/>
      <c r="D278" s="45" t="s">
        <v>56</v>
      </c>
      <c r="E278" s="34"/>
      <c r="F278" s="34">
        <v>1835.9</v>
      </c>
      <c r="G278" s="34"/>
    </row>
    <row r="279" spans="1:7" s="35" customFormat="1" x14ac:dyDescent="0.25">
      <c r="A279" s="253">
        <v>34</v>
      </c>
      <c r="B279" s="254"/>
      <c r="C279" s="255"/>
      <c r="D279" s="41" t="s">
        <v>57</v>
      </c>
      <c r="E279" s="32">
        <v>2000</v>
      </c>
      <c r="F279" s="32">
        <f t="shared" ref="F279:F280" si="130">F280</f>
        <v>1201.25</v>
      </c>
      <c r="G279" s="32">
        <f t="shared" ref="G279" si="131">F279/E279*100</f>
        <v>60.0625</v>
      </c>
    </row>
    <row r="280" spans="1:7" s="35" customFormat="1" x14ac:dyDescent="0.25">
      <c r="A280" s="253">
        <v>343</v>
      </c>
      <c r="B280" s="254"/>
      <c r="C280" s="255"/>
      <c r="D280" s="41" t="s">
        <v>58</v>
      </c>
      <c r="E280" s="32"/>
      <c r="F280" s="32">
        <f t="shared" si="130"/>
        <v>1201.25</v>
      </c>
      <c r="G280" s="32"/>
    </row>
    <row r="281" spans="1:7" x14ac:dyDescent="0.25">
      <c r="A281" s="250">
        <v>3433</v>
      </c>
      <c r="B281" s="251"/>
      <c r="C281" s="252"/>
      <c r="D281" s="45" t="s">
        <v>59</v>
      </c>
      <c r="E281" s="34"/>
      <c r="F281" s="34">
        <v>1201.25</v>
      </c>
      <c r="G281" s="34"/>
    </row>
    <row r="282" spans="1:7" s="35" customFormat="1" x14ac:dyDescent="0.25">
      <c r="A282" s="261" t="s">
        <v>135</v>
      </c>
      <c r="B282" s="262"/>
      <c r="C282" s="263"/>
      <c r="D282" s="42" t="s">
        <v>112</v>
      </c>
      <c r="E282" s="48">
        <f t="shared" ref="E282:F284" si="132">E283</f>
        <v>780</v>
      </c>
      <c r="F282" s="48">
        <f t="shared" si="132"/>
        <v>780</v>
      </c>
      <c r="G282" s="48">
        <f t="shared" ref="G282:G285" si="133">F282/E282*100</f>
        <v>100</v>
      </c>
    </row>
    <row r="283" spans="1:7" s="35" customFormat="1" x14ac:dyDescent="0.25">
      <c r="A283" s="244" t="s">
        <v>146</v>
      </c>
      <c r="B283" s="245"/>
      <c r="C283" s="246"/>
      <c r="D283" s="43" t="s">
        <v>147</v>
      </c>
      <c r="E283" s="47">
        <f t="shared" si="132"/>
        <v>780</v>
      </c>
      <c r="F283" s="47">
        <f t="shared" si="132"/>
        <v>780</v>
      </c>
      <c r="G283" s="47">
        <f t="shared" si="133"/>
        <v>100</v>
      </c>
    </row>
    <row r="284" spans="1:7" s="35" customFormat="1" x14ac:dyDescent="0.25">
      <c r="A284" s="258">
        <v>3</v>
      </c>
      <c r="B284" s="259"/>
      <c r="C284" s="260"/>
      <c r="D284" s="41" t="s">
        <v>9</v>
      </c>
      <c r="E284" s="32">
        <f t="shared" si="132"/>
        <v>780</v>
      </c>
      <c r="F284" s="32">
        <f t="shared" si="132"/>
        <v>780</v>
      </c>
      <c r="G284" s="32">
        <f t="shared" si="133"/>
        <v>100</v>
      </c>
    </row>
    <row r="285" spans="1:7" s="35" customFormat="1" x14ac:dyDescent="0.25">
      <c r="A285" s="253">
        <v>32</v>
      </c>
      <c r="B285" s="254"/>
      <c r="C285" s="255"/>
      <c r="D285" s="41" t="s">
        <v>19</v>
      </c>
      <c r="E285" s="32">
        <v>780</v>
      </c>
      <c r="F285" s="32">
        <f t="shared" ref="F285" si="134">F286+F289+F291</f>
        <v>780</v>
      </c>
      <c r="G285" s="32">
        <f t="shared" si="133"/>
        <v>100</v>
      </c>
    </row>
    <row r="286" spans="1:7" s="35" customFormat="1" x14ac:dyDescent="0.25">
      <c r="A286" s="253">
        <v>321</v>
      </c>
      <c r="B286" s="254"/>
      <c r="C286" s="255"/>
      <c r="D286" s="41" t="s">
        <v>50</v>
      </c>
      <c r="E286" s="32"/>
      <c r="F286" s="32">
        <f>F287+F288</f>
        <v>194.6</v>
      </c>
      <c r="G286" s="32"/>
    </row>
    <row r="287" spans="1:7" x14ac:dyDescent="0.25">
      <c r="A287" s="250">
        <v>3211</v>
      </c>
      <c r="B287" s="251"/>
      <c r="C287" s="252"/>
      <c r="D287" s="45" t="s">
        <v>60</v>
      </c>
      <c r="E287" s="34"/>
      <c r="F287" s="34">
        <v>192.6</v>
      </c>
      <c r="G287" s="34"/>
    </row>
    <row r="288" spans="1:7" s="127" customFormat="1" x14ac:dyDescent="0.25">
      <c r="A288" s="250">
        <v>3213</v>
      </c>
      <c r="B288" s="256"/>
      <c r="C288" s="257"/>
      <c r="D288" s="45" t="s">
        <v>61</v>
      </c>
      <c r="E288" s="34"/>
      <c r="F288" s="34">
        <v>2</v>
      </c>
      <c r="G288" s="34"/>
    </row>
    <row r="289" spans="1:7" s="35" customFormat="1" x14ac:dyDescent="0.25">
      <c r="A289" s="253">
        <v>323</v>
      </c>
      <c r="B289" s="254"/>
      <c r="C289" s="255"/>
      <c r="D289" s="41" t="s">
        <v>65</v>
      </c>
      <c r="E289" s="32"/>
      <c r="F289" s="32">
        <f t="shared" ref="F289" si="135">F290</f>
        <v>314.56</v>
      </c>
      <c r="G289" s="32"/>
    </row>
    <row r="290" spans="1:7" x14ac:dyDescent="0.25">
      <c r="A290" s="250">
        <v>3237</v>
      </c>
      <c r="B290" s="251"/>
      <c r="C290" s="252"/>
      <c r="D290" s="45" t="s">
        <v>66</v>
      </c>
      <c r="E290" s="34"/>
      <c r="F290" s="34">
        <v>314.56</v>
      </c>
      <c r="G290" s="34"/>
    </row>
    <row r="291" spans="1:7" s="35" customFormat="1" ht="25.5" x14ac:dyDescent="0.25">
      <c r="A291" s="253">
        <v>329</v>
      </c>
      <c r="B291" s="254"/>
      <c r="C291" s="255"/>
      <c r="D291" s="41" t="s">
        <v>55</v>
      </c>
      <c r="E291" s="32"/>
      <c r="F291" s="32">
        <f t="shared" ref="F291" si="136">F292</f>
        <v>270.83999999999997</v>
      </c>
      <c r="G291" s="32"/>
    </row>
    <row r="292" spans="1:7" ht="25.5" x14ac:dyDescent="0.25">
      <c r="A292" s="250">
        <v>3299</v>
      </c>
      <c r="B292" s="251"/>
      <c r="C292" s="252"/>
      <c r="D292" s="45" t="s">
        <v>55</v>
      </c>
      <c r="E292" s="34"/>
      <c r="F292" s="34">
        <v>270.83999999999997</v>
      </c>
      <c r="G292" s="34"/>
    </row>
    <row r="293" spans="1:7" s="35" customFormat="1" x14ac:dyDescent="0.25">
      <c r="A293" s="261" t="s">
        <v>111</v>
      </c>
      <c r="B293" s="262"/>
      <c r="C293" s="263"/>
      <c r="D293" s="42" t="s">
        <v>114</v>
      </c>
      <c r="E293" s="48">
        <f t="shared" ref="E293:F295" si="137">E294</f>
        <v>900</v>
      </c>
      <c r="F293" s="48">
        <f t="shared" si="137"/>
        <v>0</v>
      </c>
      <c r="G293" s="48">
        <f t="shared" ref="G293:G296" si="138">F293/E293*100</f>
        <v>0</v>
      </c>
    </row>
    <row r="294" spans="1:7" s="35" customFormat="1" x14ac:dyDescent="0.25">
      <c r="A294" s="244" t="s">
        <v>146</v>
      </c>
      <c r="B294" s="245"/>
      <c r="C294" s="246"/>
      <c r="D294" s="43" t="s">
        <v>147</v>
      </c>
      <c r="E294" s="47">
        <f t="shared" si="137"/>
        <v>900</v>
      </c>
      <c r="F294" s="47">
        <f t="shared" si="137"/>
        <v>0</v>
      </c>
      <c r="G294" s="47">
        <f t="shared" si="138"/>
        <v>0</v>
      </c>
    </row>
    <row r="295" spans="1:7" s="35" customFormat="1" x14ac:dyDescent="0.25">
      <c r="A295" s="258">
        <v>3</v>
      </c>
      <c r="B295" s="259"/>
      <c r="C295" s="260"/>
      <c r="D295" s="41" t="s">
        <v>9</v>
      </c>
      <c r="E295" s="32">
        <f t="shared" si="137"/>
        <v>900</v>
      </c>
      <c r="F295" s="32">
        <f t="shared" si="137"/>
        <v>0</v>
      </c>
      <c r="G295" s="32">
        <f t="shared" si="138"/>
        <v>0</v>
      </c>
    </row>
    <row r="296" spans="1:7" s="35" customFormat="1" x14ac:dyDescent="0.25">
      <c r="A296" s="253">
        <v>32</v>
      </c>
      <c r="B296" s="254"/>
      <c r="C296" s="255"/>
      <c r="D296" s="41" t="s">
        <v>19</v>
      </c>
      <c r="E296" s="32">
        <v>900</v>
      </c>
      <c r="F296" s="32">
        <f t="shared" ref="F296" si="139">F297+F299</f>
        <v>0</v>
      </c>
      <c r="G296" s="32">
        <f t="shared" si="138"/>
        <v>0</v>
      </c>
    </row>
    <row r="297" spans="1:7" s="35" customFormat="1" x14ac:dyDescent="0.25">
      <c r="A297" s="253">
        <v>321</v>
      </c>
      <c r="B297" s="254"/>
      <c r="C297" s="255"/>
      <c r="D297" s="41" t="s">
        <v>50</v>
      </c>
      <c r="E297" s="32"/>
      <c r="F297" s="32">
        <f t="shared" ref="F297" si="140">F298</f>
        <v>0</v>
      </c>
      <c r="G297" s="32"/>
    </row>
    <row r="298" spans="1:7" x14ac:dyDescent="0.25">
      <c r="A298" s="250">
        <v>3211</v>
      </c>
      <c r="B298" s="251"/>
      <c r="C298" s="252"/>
      <c r="D298" s="45" t="s">
        <v>60</v>
      </c>
      <c r="E298" s="34"/>
      <c r="F298" s="34">
        <v>0</v>
      </c>
      <c r="G298" s="34"/>
    </row>
    <row r="299" spans="1:7" s="35" customFormat="1" x14ac:dyDescent="0.25">
      <c r="A299" s="253">
        <v>323</v>
      </c>
      <c r="B299" s="254"/>
      <c r="C299" s="255"/>
      <c r="D299" s="41" t="s">
        <v>65</v>
      </c>
      <c r="E299" s="32"/>
      <c r="F299" s="32">
        <f t="shared" ref="F299" si="141">F300</f>
        <v>0</v>
      </c>
      <c r="G299" s="32"/>
    </row>
    <row r="300" spans="1:7" x14ac:dyDescent="0.25">
      <c r="A300" s="250">
        <v>3231</v>
      </c>
      <c r="B300" s="251"/>
      <c r="C300" s="252"/>
      <c r="D300" s="45" t="s">
        <v>101</v>
      </c>
      <c r="E300" s="34"/>
      <c r="F300" s="34">
        <v>0</v>
      </c>
      <c r="G300" s="34"/>
    </row>
    <row r="301" spans="1:7" s="35" customFormat="1" x14ac:dyDescent="0.25">
      <c r="A301" s="261" t="s">
        <v>113</v>
      </c>
      <c r="B301" s="262"/>
      <c r="C301" s="263"/>
      <c r="D301" s="42" t="s">
        <v>151</v>
      </c>
      <c r="E301" s="48">
        <f t="shared" ref="E301" si="142">E302+E315+E330</f>
        <v>272877.94</v>
      </c>
      <c r="F301" s="48">
        <f t="shared" ref="F301" si="143">F302+F315+F330</f>
        <v>244920.65</v>
      </c>
      <c r="G301" s="48">
        <f t="shared" ref="G301:G304" si="144">F301/E301*100</f>
        <v>89.754653674093248</v>
      </c>
    </row>
    <row r="302" spans="1:7" s="35" customFormat="1" ht="38.25" x14ac:dyDescent="0.25">
      <c r="A302" s="244" t="s">
        <v>152</v>
      </c>
      <c r="B302" s="245"/>
      <c r="C302" s="246"/>
      <c r="D302" s="43" t="s">
        <v>153</v>
      </c>
      <c r="E302" s="47">
        <f>E303+E311</f>
        <v>2877.94</v>
      </c>
      <c r="F302" s="47">
        <f t="shared" ref="F302" si="145">F303+F311</f>
        <v>2877.94</v>
      </c>
      <c r="G302" s="47">
        <f t="shared" si="144"/>
        <v>100</v>
      </c>
    </row>
    <row r="303" spans="1:7" s="35" customFormat="1" x14ac:dyDescent="0.25">
      <c r="A303" s="258">
        <v>3</v>
      </c>
      <c r="B303" s="259"/>
      <c r="C303" s="260"/>
      <c r="D303" s="41" t="s">
        <v>9</v>
      </c>
      <c r="E303" s="32">
        <f t="shared" ref="E303:F303" si="146">E304</f>
        <v>2877.94</v>
      </c>
      <c r="F303" s="32">
        <f t="shared" si="146"/>
        <v>2877.94</v>
      </c>
      <c r="G303" s="32">
        <f t="shared" si="144"/>
        <v>100</v>
      </c>
    </row>
    <row r="304" spans="1:7" s="35" customFormat="1" x14ac:dyDescent="0.25">
      <c r="A304" s="253">
        <v>32</v>
      </c>
      <c r="B304" s="254"/>
      <c r="C304" s="255"/>
      <c r="D304" s="41" t="s">
        <v>19</v>
      </c>
      <c r="E304" s="32">
        <v>2877.94</v>
      </c>
      <c r="F304" s="32">
        <f>F305+F309</f>
        <v>2877.94</v>
      </c>
      <c r="G304" s="32">
        <f t="shared" si="144"/>
        <v>100</v>
      </c>
    </row>
    <row r="305" spans="1:7" s="35" customFormat="1" x14ac:dyDescent="0.25">
      <c r="A305" s="253">
        <v>322</v>
      </c>
      <c r="B305" s="254"/>
      <c r="C305" s="255"/>
      <c r="D305" s="41" t="s">
        <v>52</v>
      </c>
      <c r="E305" s="32"/>
      <c r="F305" s="32">
        <f>F306+F307+F308</f>
        <v>2877.94</v>
      </c>
      <c r="G305" s="32"/>
    </row>
    <row r="306" spans="1:7" s="127" customFormat="1" ht="25.5" x14ac:dyDescent="0.25">
      <c r="A306" s="250">
        <v>3221</v>
      </c>
      <c r="B306" s="251"/>
      <c r="C306" s="252"/>
      <c r="D306" s="45" t="s">
        <v>98</v>
      </c>
      <c r="E306" s="34"/>
      <c r="F306" s="34">
        <v>2877.94</v>
      </c>
      <c r="G306" s="34"/>
    </row>
    <row r="307" spans="1:7" x14ac:dyDescent="0.25">
      <c r="A307" s="250">
        <v>3222</v>
      </c>
      <c r="B307" s="251"/>
      <c r="C307" s="252"/>
      <c r="D307" s="45" t="s">
        <v>64</v>
      </c>
      <c r="E307" s="34"/>
      <c r="F307" s="34">
        <v>0</v>
      </c>
      <c r="G307" s="34"/>
    </row>
    <row r="308" spans="1:7" s="127" customFormat="1" x14ac:dyDescent="0.25">
      <c r="A308" s="250">
        <v>3225</v>
      </c>
      <c r="B308" s="251"/>
      <c r="C308" s="252"/>
      <c r="D308" s="45" t="s">
        <v>99</v>
      </c>
      <c r="E308" s="34"/>
      <c r="F308" s="34">
        <v>0</v>
      </c>
      <c r="G308" s="34"/>
    </row>
    <row r="309" spans="1:7" s="35" customFormat="1" x14ac:dyDescent="0.25">
      <c r="A309" s="253">
        <v>323</v>
      </c>
      <c r="B309" s="254"/>
      <c r="C309" s="255"/>
      <c r="D309" s="193" t="s">
        <v>65</v>
      </c>
      <c r="E309" s="32"/>
      <c r="F309" s="32">
        <f t="shared" ref="F309" si="147">F310</f>
        <v>0</v>
      </c>
      <c r="G309" s="32"/>
    </row>
    <row r="310" spans="1:7" s="127" customFormat="1" x14ac:dyDescent="0.25">
      <c r="A310" s="250">
        <v>3236</v>
      </c>
      <c r="B310" s="251"/>
      <c r="C310" s="252"/>
      <c r="D310" s="45" t="s">
        <v>80</v>
      </c>
      <c r="E310" s="34"/>
      <c r="F310" s="34">
        <v>0</v>
      </c>
      <c r="G310" s="34"/>
    </row>
    <row r="311" spans="1:7" s="35" customFormat="1" ht="25.5" x14ac:dyDescent="0.25">
      <c r="A311" s="258">
        <v>4</v>
      </c>
      <c r="B311" s="259"/>
      <c r="C311" s="260"/>
      <c r="D311" s="176" t="s">
        <v>11</v>
      </c>
      <c r="E311" s="32">
        <f t="shared" ref="E311:F313" si="148">E312</f>
        <v>0</v>
      </c>
      <c r="F311" s="32">
        <f t="shared" si="148"/>
        <v>0</v>
      </c>
      <c r="G311" s="32">
        <v>0</v>
      </c>
    </row>
    <row r="312" spans="1:7" s="35" customFormat="1" ht="38.25" x14ac:dyDescent="0.25">
      <c r="A312" s="253">
        <v>42</v>
      </c>
      <c r="B312" s="254"/>
      <c r="C312" s="255"/>
      <c r="D312" s="176" t="s">
        <v>26</v>
      </c>
      <c r="E312" s="32">
        <v>0</v>
      </c>
      <c r="F312" s="32">
        <f t="shared" si="148"/>
        <v>0</v>
      </c>
      <c r="G312" s="32">
        <v>0</v>
      </c>
    </row>
    <row r="313" spans="1:7" s="35" customFormat="1" x14ac:dyDescent="0.25">
      <c r="A313" s="253">
        <v>422</v>
      </c>
      <c r="B313" s="254"/>
      <c r="C313" s="255"/>
      <c r="D313" s="176" t="s">
        <v>67</v>
      </c>
      <c r="E313" s="32"/>
      <c r="F313" s="32">
        <f t="shared" si="148"/>
        <v>0</v>
      </c>
      <c r="G313" s="32"/>
    </row>
    <row r="314" spans="1:7" s="127" customFormat="1" ht="25.5" x14ac:dyDescent="0.25">
      <c r="A314" s="250">
        <v>4227</v>
      </c>
      <c r="B314" s="251"/>
      <c r="C314" s="252"/>
      <c r="D314" s="45" t="s">
        <v>167</v>
      </c>
      <c r="E314" s="34"/>
      <c r="F314" s="34">
        <v>0</v>
      </c>
      <c r="G314" s="34"/>
    </row>
    <row r="315" spans="1:7" s="35" customFormat="1" ht="25.5" x14ac:dyDescent="0.25">
      <c r="A315" s="244" t="s">
        <v>142</v>
      </c>
      <c r="B315" s="245"/>
      <c r="C315" s="246"/>
      <c r="D315" s="43" t="s">
        <v>143</v>
      </c>
      <c r="E315" s="47">
        <f t="shared" ref="E315:F315" si="149">E316+E326</f>
        <v>0</v>
      </c>
      <c r="F315" s="47">
        <f t="shared" si="149"/>
        <v>0</v>
      </c>
      <c r="G315" s="47">
        <v>0</v>
      </c>
    </row>
    <row r="316" spans="1:7" s="35" customFormat="1" x14ac:dyDescent="0.25">
      <c r="A316" s="258">
        <v>3</v>
      </c>
      <c r="B316" s="259"/>
      <c r="C316" s="260"/>
      <c r="D316" s="41" t="s">
        <v>9</v>
      </c>
      <c r="E316" s="32">
        <f t="shared" ref="E316:F316" si="150">E317</f>
        <v>0</v>
      </c>
      <c r="F316" s="32">
        <f t="shared" si="150"/>
        <v>0</v>
      </c>
      <c r="G316" s="32">
        <v>0</v>
      </c>
    </row>
    <row r="317" spans="1:7" s="35" customFormat="1" x14ac:dyDescent="0.25">
      <c r="A317" s="253">
        <v>32</v>
      </c>
      <c r="B317" s="254"/>
      <c r="C317" s="255"/>
      <c r="D317" s="41" t="s">
        <v>19</v>
      </c>
      <c r="E317" s="32">
        <v>0</v>
      </c>
      <c r="F317" s="32">
        <f t="shared" ref="F317" si="151">F318+F320+F324</f>
        <v>0</v>
      </c>
      <c r="G317" s="32">
        <v>0</v>
      </c>
    </row>
    <row r="318" spans="1:7" s="35" customFormat="1" x14ac:dyDescent="0.25">
      <c r="A318" s="253">
        <v>321</v>
      </c>
      <c r="B318" s="254"/>
      <c r="C318" s="255"/>
      <c r="D318" s="161" t="s">
        <v>50</v>
      </c>
      <c r="E318" s="32"/>
      <c r="F318" s="32">
        <f t="shared" ref="F318" si="152">F319</f>
        <v>0</v>
      </c>
      <c r="G318" s="32"/>
    </row>
    <row r="319" spans="1:7" s="127" customFormat="1" x14ac:dyDescent="0.25">
      <c r="A319" s="250">
        <v>3213</v>
      </c>
      <c r="B319" s="251"/>
      <c r="C319" s="252"/>
      <c r="D319" s="45" t="s">
        <v>61</v>
      </c>
      <c r="E319" s="34"/>
      <c r="F319" s="34">
        <v>0</v>
      </c>
      <c r="G319" s="34"/>
    </row>
    <row r="320" spans="1:7" s="35" customFormat="1" x14ac:dyDescent="0.25">
      <c r="A320" s="253">
        <v>322</v>
      </c>
      <c r="B320" s="254"/>
      <c r="C320" s="255"/>
      <c r="D320" s="41" t="s">
        <v>52</v>
      </c>
      <c r="E320" s="32"/>
      <c r="F320" s="32">
        <f t="shared" ref="F320" si="153">F321+F322+F323</f>
        <v>0</v>
      </c>
      <c r="G320" s="32"/>
    </row>
    <row r="321" spans="1:7" ht="25.5" x14ac:dyDescent="0.25">
      <c r="A321" s="250">
        <v>3221</v>
      </c>
      <c r="B321" s="251"/>
      <c r="C321" s="252"/>
      <c r="D321" s="45" t="s">
        <v>98</v>
      </c>
      <c r="E321" s="34"/>
      <c r="F321" s="34">
        <v>0</v>
      </c>
      <c r="G321" s="34"/>
    </row>
    <row r="322" spans="1:7" x14ac:dyDescent="0.25">
      <c r="A322" s="250">
        <v>3222</v>
      </c>
      <c r="B322" s="251"/>
      <c r="C322" s="252"/>
      <c r="D322" s="45" t="s">
        <v>64</v>
      </c>
      <c r="E322" s="34"/>
      <c r="F322" s="34">
        <v>0</v>
      </c>
      <c r="G322" s="34"/>
    </row>
    <row r="323" spans="1:7" x14ac:dyDescent="0.25">
      <c r="A323" s="250">
        <v>3225</v>
      </c>
      <c r="B323" s="251"/>
      <c r="C323" s="252"/>
      <c r="D323" s="45" t="s">
        <v>99</v>
      </c>
      <c r="E323" s="34"/>
      <c r="F323" s="34">
        <v>0</v>
      </c>
      <c r="G323" s="34"/>
    </row>
    <row r="324" spans="1:7" s="35" customFormat="1" x14ac:dyDescent="0.25">
      <c r="A324" s="253">
        <v>323</v>
      </c>
      <c r="B324" s="254"/>
      <c r="C324" s="255"/>
      <c r="D324" s="41" t="s">
        <v>65</v>
      </c>
      <c r="E324" s="32"/>
      <c r="F324" s="32">
        <f t="shared" ref="F324" si="154">F325</f>
        <v>0</v>
      </c>
      <c r="G324" s="32"/>
    </row>
    <row r="325" spans="1:7" x14ac:dyDescent="0.25">
      <c r="A325" s="250">
        <v>3236</v>
      </c>
      <c r="B325" s="251"/>
      <c r="C325" s="252"/>
      <c r="D325" s="45" t="s">
        <v>80</v>
      </c>
      <c r="E325" s="34"/>
      <c r="F325" s="34">
        <v>0</v>
      </c>
      <c r="G325" s="34"/>
    </row>
    <row r="326" spans="1:7" s="35" customFormat="1" ht="25.5" x14ac:dyDescent="0.25">
      <c r="A326" s="258">
        <v>4</v>
      </c>
      <c r="B326" s="259"/>
      <c r="C326" s="260"/>
      <c r="D326" s="161" t="s">
        <v>11</v>
      </c>
      <c r="E326" s="32">
        <f t="shared" ref="E326:F328" si="155">E327</f>
        <v>0</v>
      </c>
      <c r="F326" s="32">
        <f t="shared" si="155"/>
        <v>0</v>
      </c>
      <c r="G326" s="32">
        <v>0</v>
      </c>
    </row>
    <row r="327" spans="1:7" s="35" customFormat="1" ht="38.25" x14ac:dyDescent="0.25">
      <c r="A327" s="253">
        <v>42</v>
      </c>
      <c r="B327" s="254"/>
      <c r="C327" s="255"/>
      <c r="D327" s="161" t="s">
        <v>26</v>
      </c>
      <c r="E327" s="32">
        <f t="shared" si="155"/>
        <v>0</v>
      </c>
      <c r="F327" s="32">
        <f t="shared" si="155"/>
        <v>0</v>
      </c>
      <c r="G327" s="32">
        <v>0</v>
      </c>
    </row>
    <row r="328" spans="1:7" s="35" customFormat="1" x14ac:dyDescent="0.25">
      <c r="A328" s="253">
        <v>422</v>
      </c>
      <c r="B328" s="254"/>
      <c r="C328" s="255"/>
      <c r="D328" s="161" t="s">
        <v>67</v>
      </c>
      <c r="E328" s="32"/>
      <c r="F328" s="32">
        <f t="shared" si="155"/>
        <v>0</v>
      </c>
      <c r="G328" s="32"/>
    </row>
    <row r="329" spans="1:7" s="127" customFormat="1" ht="25.5" x14ac:dyDescent="0.25">
      <c r="A329" s="250">
        <v>4227</v>
      </c>
      <c r="B329" s="251"/>
      <c r="C329" s="252"/>
      <c r="D329" s="45" t="s">
        <v>167</v>
      </c>
      <c r="E329" s="34"/>
      <c r="F329" s="34">
        <v>0</v>
      </c>
      <c r="G329" s="34"/>
    </row>
    <row r="330" spans="1:7" s="35" customFormat="1" x14ac:dyDescent="0.25">
      <c r="A330" s="244" t="s">
        <v>146</v>
      </c>
      <c r="B330" s="245"/>
      <c r="C330" s="246"/>
      <c r="D330" s="43" t="s">
        <v>147</v>
      </c>
      <c r="E330" s="47">
        <f t="shared" ref="E330:F333" si="156">E331</f>
        <v>270000</v>
      </c>
      <c r="F330" s="47">
        <f t="shared" si="156"/>
        <v>242042.71</v>
      </c>
      <c r="G330" s="47">
        <f t="shared" ref="G330:G332" si="157">F330/E330*100</f>
        <v>89.645448148148148</v>
      </c>
    </row>
    <row r="331" spans="1:7" s="35" customFormat="1" x14ac:dyDescent="0.25">
      <c r="A331" s="258">
        <v>3</v>
      </c>
      <c r="B331" s="259"/>
      <c r="C331" s="260"/>
      <c r="D331" s="41" t="s">
        <v>9</v>
      </c>
      <c r="E331" s="32">
        <f t="shared" si="156"/>
        <v>270000</v>
      </c>
      <c r="F331" s="32">
        <f t="shared" si="156"/>
        <v>242042.71</v>
      </c>
      <c r="G331" s="32">
        <f t="shared" si="157"/>
        <v>89.645448148148148</v>
      </c>
    </row>
    <row r="332" spans="1:7" s="35" customFormat="1" x14ac:dyDescent="0.25">
      <c r="A332" s="253">
        <v>32</v>
      </c>
      <c r="B332" s="254"/>
      <c r="C332" s="255"/>
      <c r="D332" s="41" t="s">
        <v>19</v>
      </c>
      <c r="E332" s="32">
        <v>270000</v>
      </c>
      <c r="F332" s="32">
        <f t="shared" si="156"/>
        <v>242042.71</v>
      </c>
      <c r="G332" s="32">
        <f t="shared" si="157"/>
        <v>89.645448148148148</v>
      </c>
    </row>
    <row r="333" spans="1:7" s="35" customFormat="1" x14ac:dyDescent="0.25">
      <c r="A333" s="253">
        <v>322</v>
      </c>
      <c r="B333" s="254"/>
      <c r="C333" s="255"/>
      <c r="D333" s="41" t="s">
        <v>52</v>
      </c>
      <c r="E333" s="32"/>
      <c r="F333" s="32">
        <f t="shared" si="156"/>
        <v>242042.71</v>
      </c>
      <c r="G333" s="32"/>
    </row>
    <row r="334" spans="1:7" x14ac:dyDescent="0.25">
      <c r="A334" s="250">
        <v>3222</v>
      </c>
      <c r="B334" s="251"/>
      <c r="C334" s="252"/>
      <c r="D334" s="45" t="s">
        <v>64</v>
      </c>
      <c r="E334" s="34"/>
      <c r="F334" s="34">
        <v>242042.71</v>
      </c>
      <c r="G334" s="34"/>
    </row>
    <row r="335" spans="1:7" s="35" customFormat="1" ht="25.5" x14ac:dyDescent="0.25">
      <c r="A335" s="261" t="s">
        <v>201</v>
      </c>
      <c r="B335" s="262"/>
      <c r="C335" s="263"/>
      <c r="D335" s="42" t="s">
        <v>199</v>
      </c>
      <c r="E335" s="48">
        <f t="shared" ref="E335:F335" si="158">E337+E341+E356+E376</f>
        <v>9920.869999999999</v>
      </c>
      <c r="F335" s="48">
        <f t="shared" si="158"/>
        <v>6090.21</v>
      </c>
      <c r="G335" s="48">
        <f t="shared" ref="G335" si="159">F335/E335*100</f>
        <v>61.387862153218421</v>
      </c>
    </row>
    <row r="336" spans="1:7" s="35" customFormat="1" x14ac:dyDescent="0.25">
      <c r="A336" s="244" t="s">
        <v>138</v>
      </c>
      <c r="B336" s="245"/>
      <c r="C336" s="246"/>
      <c r="D336" s="178" t="s">
        <v>264</v>
      </c>
      <c r="E336" s="47">
        <f t="shared" ref="E336:F336" si="160">E337</f>
        <v>0</v>
      </c>
      <c r="F336" s="47">
        <f t="shared" si="160"/>
        <v>0</v>
      </c>
      <c r="G336" s="47">
        <v>0</v>
      </c>
    </row>
    <row r="337" spans="1:7" s="35" customFormat="1" x14ac:dyDescent="0.25">
      <c r="A337" s="258">
        <v>3</v>
      </c>
      <c r="B337" s="259"/>
      <c r="C337" s="260"/>
      <c r="D337" s="176" t="s">
        <v>9</v>
      </c>
      <c r="E337" s="32">
        <f t="shared" ref="E337:F338" si="161">E338</f>
        <v>0</v>
      </c>
      <c r="F337" s="32">
        <f t="shared" si="161"/>
        <v>0</v>
      </c>
      <c r="G337" s="32">
        <v>0</v>
      </c>
    </row>
    <row r="338" spans="1:7" s="35" customFormat="1" x14ac:dyDescent="0.25">
      <c r="A338" s="253">
        <v>32</v>
      </c>
      <c r="B338" s="254"/>
      <c r="C338" s="255"/>
      <c r="D338" s="176" t="s">
        <v>19</v>
      </c>
      <c r="E338" s="32">
        <v>0</v>
      </c>
      <c r="F338" s="32">
        <f t="shared" si="161"/>
        <v>0</v>
      </c>
      <c r="G338" s="32">
        <v>0</v>
      </c>
    </row>
    <row r="339" spans="1:7" s="35" customFormat="1" ht="25.5" x14ac:dyDescent="0.25">
      <c r="A339" s="253">
        <v>329</v>
      </c>
      <c r="B339" s="254"/>
      <c r="C339" s="255"/>
      <c r="D339" s="176" t="s">
        <v>55</v>
      </c>
      <c r="E339" s="32"/>
      <c r="F339" s="32">
        <f t="shared" ref="F339" si="162">F340</f>
        <v>0</v>
      </c>
      <c r="G339" s="32"/>
    </row>
    <row r="340" spans="1:7" s="127" customFormat="1" ht="25.5" x14ac:dyDescent="0.25">
      <c r="A340" s="250">
        <v>3299</v>
      </c>
      <c r="B340" s="251"/>
      <c r="C340" s="252"/>
      <c r="D340" s="45" t="s">
        <v>55</v>
      </c>
      <c r="E340" s="34"/>
      <c r="F340" s="34">
        <v>0</v>
      </c>
      <c r="G340" s="34"/>
    </row>
    <row r="341" spans="1:7" s="35" customFormat="1" x14ac:dyDescent="0.25">
      <c r="A341" s="244" t="s">
        <v>146</v>
      </c>
      <c r="B341" s="245"/>
      <c r="C341" s="246"/>
      <c r="D341" s="43" t="s">
        <v>147</v>
      </c>
      <c r="E341" s="47">
        <f t="shared" ref="E341" si="163">E342+E352</f>
        <v>1900</v>
      </c>
      <c r="F341" s="47">
        <f t="shared" ref="F341" si="164">F342+F352</f>
        <v>1900</v>
      </c>
      <c r="G341" s="47">
        <f t="shared" ref="G341:G343" si="165">F341/E341*100</f>
        <v>100</v>
      </c>
    </row>
    <row r="342" spans="1:7" s="35" customFormat="1" x14ac:dyDescent="0.25">
      <c r="A342" s="258">
        <v>3</v>
      </c>
      <c r="B342" s="259"/>
      <c r="C342" s="260"/>
      <c r="D342" s="41" t="s">
        <v>9</v>
      </c>
      <c r="E342" s="32">
        <f t="shared" ref="E342:F342" si="166">E343</f>
        <v>1400</v>
      </c>
      <c r="F342" s="32">
        <f t="shared" si="166"/>
        <v>1400</v>
      </c>
      <c r="G342" s="32">
        <f t="shared" si="165"/>
        <v>100</v>
      </c>
    </row>
    <row r="343" spans="1:7" s="35" customFormat="1" x14ac:dyDescent="0.25">
      <c r="A343" s="253">
        <v>32</v>
      </c>
      <c r="B343" s="254"/>
      <c r="C343" s="255"/>
      <c r="D343" s="41" t="s">
        <v>19</v>
      </c>
      <c r="E343" s="32">
        <v>1400</v>
      </c>
      <c r="F343" s="32">
        <f t="shared" ref="F343" si="167">F344+F346+F350</f>
        <v>1400</v>
      </c>
      <c r="G343" s="32">
        <f t="shared" si="165"/>
        <v>100</v>
      </c>
    </row>
    <row r="344" spans="1:7" s="35" customFormat="1" x14ac:dyDescent="0.25">
      <c r="A344" s="253">
        <v>321</v>
      </c>
      <c r="B344" s="254"/>
      <c r="C344" s="255"/>
      <c r="D344" s="41" t="s">
        <v>50</v>
      </c>
      <c r="E344" s="32"/>
      <c r="F344" s="32">
        <f t="shared" ref="F344" si="168">F345</f>
        <v>0</v>
      </c>
      <c r="G344" s="32"/>
    </row>
    <row r="345" spans="1:7" x14ac:dyDescent="0.25">
      <c r="A345" s="250">
        <v>3211</v>
      </c>
      <c r="B345" s="251"/>
      <c r="C345" s="252"/>
      <c r="D345" s="45" t="s">
        <v>60</v>
      </c>
      <c r="E345" s="34"/>
      <c r="F345" s="34">
        <v>0</v>
      </c>
      <c r="G345" s="34"/>
    </row>
    <row r="346" spans="1:7" s="35" customFormat="1" x14ac:dyDescent="0.25">
      <c r="A346" s="253">
        <v>323</v>
      </c>
      <c r="B346" s="254"/>
      <c r="C346" s="255"/>
      <c r="D346" s="41" t="s">
        <v>65</v>
      </c>
      <c r="E346" s="32"/>
      <c r="F346" s="32">
        <f t="shared" ref="F346" si="169">F347+F348+F349</f>
        <v>399.57</v>
      </c>
      <c r="G346" s="32"/>
    </row>
    <row r="347" spans="1:7" x14ac:dyDescent="0.25">
      <c r="A347" s="250">
        <v>3231</v>
      </c>
      <c r="B347" s="251"/>
      <c r="C347" s="252"/>
      <c r="D347" s="45" t="s">
        <v>101</v>
      </c>
      <c r="E347" s="34"/>
      <c r="F347" s="34">
        <v>350</v>
      </c>
      <c r="G347" s="34"/>
    </row>
    <row r="348" spans="1:7" x14ac:dyDescent="0.25">
      <c r="A348" s="250">
        <v>3237</v>
      </c>
      <c r="B348" s="251"/>
      <c r="C348" s="252"/>
      <c r="D348" s="45" t="s">
        <v>66</v>
      </c>
      <c r="E348" s="34"/>
      <c r="F348" s="34">
        <v>49.57</v>
      </c>
      <c r="G348" s="34"/>
    </row>
    <row r="349" spans="1:7" x14ac:dyDescent="0.25">
      <c r="A349" s="250">
        <v>3239</v>
      </c>
      <c r="B349" s="251"/>
      <c r="C349" s="252"/>
      <c r="D349" s="45" t="s">
        <v>82</v>
      </c>
      <c r="E349" s="34"/>
      <c r="F349" s="34">
        <v>0</v>
      </c>
      <c r="G349" s="34"/>
    </row>
    <row r="350" spans="1:7" s="35" customFormat="1" ht="25.5" x14ac:dyDescent="0.25">
      <c r="A350" s="253">
        <v>329</v>
      </c>
      <c r="B350" s="254"/>
      <c r="C350" s="255"/>
      <c r="D350" s="41" t="s">
        <v>55</v>
      </c>
      <c r="E350" s="32"/>
      <c r="F350" s="32">
        <f t="shared" ref="F350" si="170">F351</f>
        <v>1000.43</v>
      </c>
      <c r="G350" s="32"/>
    </row>
    <row r="351" spans="1:7" ht="25.5" x14ac:dyDescent="0.25">
      <c r="A351" s="250">
        <v>3299</v>
      </c>
      <c r="B351" s="251"/>
      <c r="C351" s="252"/>
      <c r="D351" s="45" t="s">
        <v>55</v>
      </c>
      <c r="E351" s="34"/>
      <c r="F351" s="34">
        <v>1000.43</v>
      </c>
      <c r="G351" s="34"/>
    </row>
    <row r="352" spans="1:7" s="35" customFormat="1" ht="25.5" x14ac:dyDescent="0.25">
      <c r="A352" s="258">
        <v>4</v>
      </c>
      <c r="B352" s="259"/>
      <c r="C352" s="260"/>
      <c r="D352" s="41" t="s">
        <v>11</v>
      </c>
      <c r="E352" s="32">
        <f t="shared" ref="E352:F354" si="171">E353</f>
        <v>500</v>
      </c>
      <c r="F352" s="32">
        <f t="shared" si="171"/>
        <v>500</v>
      </c>
      <c r="G352" s="32">
        <f t="shared" ref="G352:G353" si="172">F352/E352*100</f>
        <v>100</v>
      </c>
    </row>
    <row r="353" spans="1:7" s="35" customFormat="1" ht="38.25" x14ac:dyDescent="0.25">
      <c r="A353" s="253">
        <v>42</v>
      </c>
      <c r="B353" s="254"/>
      <c r="C353" s="255"/>
      <c r="D353" s="41" t="s">
        <v>26</v>
      </c>
      <c r="E353" s="32">
        <v>500</v>
      </c>
      <c r="F353" s="32">
        <f t="shared" si="171"/>
        <v>500</v>
      </c>
      <c r="G353" s="32">
        <f t="shared" si="172"/>
        <v>100</v>
      </c>
    </row>
    <row r="354" spans="1:7" s="35" customFormat="1" x14ac:dyDescent="0.25">
      <c r="A354" s="253">
        <v>422</v>
      </c>
      <c r="B354" s="254"/>
      <c r="C354" s="255"/>
      <c r="D354" s="41" t="s">
        <v>67</v>
      </c>
      <c r="E354" s="32"/>
      <c r="F354" s="32">
        <f t="shared" si="171"/>
        <v>500</v>
      </c>
      <c r="G354" s="32"/>
    </row>
    <row r="355" spans="1:7" x14ac:dyDescent="0.25">
      <c r="A355" s="250">
        <v>4226</v>
      </c>
      <c r="B355" s="251"/>
      <c r="C355" s="252"/>
      <c r="D355" s="45" t="s">
        <v>154</v>
      </c>
      <c r="E355" s="34"/>
      <c r="F355" s="34">
        <v>500</v>
      </c>
      <c r="G355" s="34"/>
    </row>
    <row r="356" spans="1:7" s="35" customFormat="1" x14ac:dyDescent="0.25">
      <c r="A356" s="244" t="s">
        <v>148</v>
      </c>
      <c r="B356" s="245"/>
      <c r="C356" s="246"/>
      <c r="D356" s="43" t="s">
        <v>149</v>
      </c>
      <c r="E356" s="47">
        <f t="shared" ref="E356" si="173">E357+E372</f>
        <v>6985</v>
      </c>
      <c r="F356" s="47">
        <f t="shared" ref="F356" si="174">F357+F372</f>
        <v>3154.34</v>
      </c>
      <c r="G356" s="47">
        <f t="shared" ref="G356:G358" si="175">F356/E356*100</f>
        <v>45.158768790264851</v>
      </c>
    </row>
    <row r="357" spans="1:7" s="35" customFormat="1" x14ac:dyDescent="0.25">
      <c r="A357" s="258">
        <v>3</v>
      </c>
      <c r="B357" s="259"/>
      <c r="C357" s="260"/>
      <c r="D357" s="41" t="s">
        <v>9</v>
      </c>
      <c r="E357" s="32">
        <f t="shared" ref="E357" si="176">E358+E361</f>
        <v>6185</v>
      </c>
      <c r="F357" s="32">
        <f t="shared" ref="F357" si="177">F358+F361</f>
        <v>2654.34</v>
      </c>
      <c r="G357" s="32">
        <f t="shared" si="175"/>
        <v>42.915763945028296</v>
      </c>
    </row>
    <row r="358" spans="1:7" s="35" customFormat="1" x14ac:dyDescent="0.25">
      <c r="A358" s="253">
        <v>31</v>
      </c>
      <c r="B358" s="254"/>
      <c r="C358" s="255"/>
      <c r="D358" s="41" t="s">
        <v>10</v>
      </c>
      <c r="E358" s="32">
        <v>100</v>
      </c>
      <c r="F358" s="32">
        <f t="shared" ref="F358:F359" si="178">F359</f>
        <v>100</v>
      </c>
      <c r="G358" s="32">
        <f t="shared" si="175"/>
        <v>100</v>
      </c>
    </row>
    <row r="359" spans="1:7" s="35" customFormat="1" x14ac:dyDescent="0.25">
      <c r="A359" s="253">
        <v>312</v>
      </c>
      <c r="B359" s="254"/>
      <c r="C359" s="255"/>
      <c r="D359" s="41" t="s">
        <v>47</v>
      </c>
      <c r="E359" s="32"/>
      <c r="F359" s="32">
        <f t="shared" si="178"/>
        <v>100</v>
      </c>
      <c r="G359" s="32"/>
    </row>
    <row r="360" spans="1:7" x14ac:dyDescent="0.25">
      <c r="A360" s="250">
        <v>3121</v>
      </c>
      <c r="B360" s="251"/>
      <c r="C360" s="252"/>
      <c r="D360" s="45" t="s">
        <v>47</v>
      </c>
      <c r="E360" s="34"/>
      <c r="F360" s="34">
        <v>100</v>
      </c>
      <c r="G360" s="34"/>
    </row>
    <row r="361" spans="1:7" s="35" customFormat="1" x14ac:dyDescent="0.25">
      <c r="A361" s="253">
        <v>32</v>
      </c>
      <c r="B361" s="254"/>
      <c r="C361" s="255"/>
      <c r="D361" s="41" t="s">
        <v>19</v>
      </c>
      <c r="E361" s="32">
        <v>6085</v>
      </c>
      <c r="F361" s="32">
        <f t="shared" ref="F361" si="179">F362+F365+F367+F370</f>
        <v>2554.34</v>
      </c>
      <c r="G361" s="32">
        <f t="shared" ref="G361" si="180">F361/E361*100</f>
        <v>41.977649958915372</v>
      </c>
    </row>
    <row r="362" spans="1:7" s="35" customFormat="1" x14ac:dyDescent="0.25">
      <c r="A362" s="253">
        <v>321</v>
      </c>
      <c r="B362" s="254"/>
      <c r="C362" s="255"/>
      <c r="D362" s="41" t="s">
        <v>50</v>
      </c>
      <c r="E362" s="32"/>
      <c r="F362" s="32">
        <f t="shared" ref="F362" si="181">F363+F364</f>
        <v>1400.4</v>
      </c>
      <c r="G362" s="32"/>
    </row>
    <row r="363" spans="1:7" x14ac:dyDescent="0.25">
      <c r="A363" s="250">
        <v>3211</v>
      </c>
      <c r="B363" s="251"/>
      <c r="C363" s="252"/>
      <c r="D363" s="45" t="s">
        <v>60</v>
      </c>
      <c r="E363" s="34"/>
      <c r="F363" s="34">
        <v>1065.4000000000001</v>
      </c>
      <c r="G363" s="34"/>
    </row>
    <row r="364" spans="1:7" x14ac:dyDescent="0.25">
      <c r="A364" s="250">
        <v>3213</v>
      </c>
      <c r="B364" s="251"/>
      <c r="C364" s="252"/>
      <c r="D364" s="45" t="s">
        <v>61</v>
      </c>
      <c r="E364" s="34"/>
      <c r="F364" s="34">
        <v>335</v>
      </c>
      <c r="G364" s="34"/>
    </row>
    <row r="365" spans="1:7" s="35" customFormat="1" x14ac:dyDescent="0.25">
      <c r="A365" s="253">
        <v>322</v>
      </c>
      <c r="B365" s="254"/>
      <c r="C365" s="255"/>
      <c r="D365" s="41" t="s">
        <v>52</v>
      </c>
      <c r="E365" s="32"/>
      <c r="F365" s="32">
        <f t="shared" ref="F365" si="182">F366</f>
        <v>0</v>
      </c>
      <c r="G365" s="32"/>
    </row>
    <row r="366" spans="1:7" ht="25.5" x14ac:dyDescent="0.25">
      <c r="A366" s="250">
        <v>3227</v>
      </c>
      <c r="B366" s="251"/>
      <c r="C366" s="252"/>
      <c r="D366" s="45" t="s">
        <v>100</v>
      </c>
      <c r="E366" s="34"/>
      <c r="F366" s="34">
        <v>0</v>
      </c>
      <c r="G366" s="34"/>
    </row>
    <row r="367" spans="1:7" s="35" customFormat="1" x14ac:dyDescent="0.25">
      <c r="A367" s="253">
        <v>323</v>
      </c>
      <c r="B367" s="254"/>
      <c r="C367" s="255"/>
      <c r="D367" s="41" t="s">
        <v>65</v>
      </c>
      <c r="E367" s="32"/>
      <c r="F367" s="32">
        <f t="shared" ref="F367" si="183">F368+F369</f>
        <v>572.63</v>
      </c>
      <c r="G367" s="32"/>
    </row>
    <row r="368" spans="1:7" x14ac:dyDescent="0.25">
      <c r="A368" s="250">
        <v>3237</v>
      </c>
      <c r="B368" s="251"/>
      <c r="C368" s="252"/>
      <c r="D368" s="45" t="s">
        <v>66</v>
      </c>
      <c r="E368" s="34"/>
      <c r="F368" s="34">
        <v>572.63</v>
      </c>
      <c r="G368" s="34"/>
    </row>
    <row r="369" spans="1:7" x14ac:dyDescent="0.25">
      <c r="A369" s="250">
        <v>3239</v>
      </c>
      <c r="B369" s="251"/>
      <c r="C369" s="252"/>
      <c r="D369" s="45" t="s">
        <v>82</v>
      </c>
      <c r="E369" s="34"/>
      <c r="F369" s="34">
        <v>0</v>
      </c>
      <c r="G369" s="34"/>
    </row>
    <row r="370" spans="1:7" s="35" customFormat="1" ht="25.5" x14ac:dyDescent="0.25">
      <c r="A370" s="253">
        <v>329</v>
      </c>
      <c r="B370" s="254"/>
      <c r="C370" s="255"/>
      <c r="D370" s="41" t="s">
        <v>55</v>
      </c>
      <c r="E370" s="32"/>
      <c r="F370" s="32">
        <f t="shared" ref="F370" si="184">F371</f>
        <v>581.30999999999995</v>
      </c>
      <c r="G370" s="32"/>
    </row>
    <row r="371" spans="1:7" ht="25.5" x14ac:dyDescent="0.25">
      <c r="A371" s="250">
        <v>3299</v>
      </c>
      <c r="B371" s="251"/>
      <c r="C371" s="252"/>
      <c r="D371" s="45" t="s">
        <v>55</v>
      </c>
      <c r="E371" s="34"/>
      <c r="F371" s="34">
        <v>581.30999999999995</v>
      </c>
      <c r="G371" s="34"/>
    </row>
    <row r="372" spans="1:7" s="35" customFormat="1" ht="25.5" x14ac:dyDescent="0.25">
      <c r="A372" s="258">
        <v>4</v>
      </c>
      <c r="B372" s="259"/>
      <c r="C372" s="260"/>
      <c r="D372" s="41" t="s">
        <v>11</v>
      </c>
      <c r="E372" s="32">
        <f t="shared" ref="E372:F374" si="185">E373</f>
        <v>800</v>
      </c>
      <c r="F372" s="32">
        <f t="shared" si="185"/>
        <v>500</v>
      </c>
      <c r="G372" s="32">
        <f t="shared" ref="G372:G373" si="186">F372/E372*100</f>
        <v>62.5</v>
      </c>
    </row>
    <row r="373" spans="1:7" s="35" customFormat="1" ht="38.25" x14ac:dyDescent="0.25">
      <c r="A373" s="253">
        <v>42</v>
      </c>
      <c r="B373" s="254"/>
      <c r="C373" s="255"/>
      <c r="D373" s="41" t="s">
        <v>26</v>
      </c>
      <c r="E373" s="32">
        <v>800</v>
      </c>
      <c r="F373" s="32">
        <f t="shared" si="185"/>
        <v>500</v>
      </c>
      <c r="G373" s="32">
        <f t="shared" si="186"/>
        <v>62.5</v>
      </c>
    </row>
    <row r="374" spans="1:7" s="35" customFormat="1" x14ac:dyDescent="0.25">
      <c r="A374" s="253">
        <v>422</v>
      </c>
      <c r="B374" s="254"/>
      <c r="C374" s="255"/>
      <c r="D374" s="41" t="s">
        <v>67</v>
      </c>
      <c r="E374" s="32"/>
      <c r="F374" s="32">
        <f t="shared" si="185"/>
        <v>500</v>
      </c>
      <c r="G374" s="32"/>
    </row>
    <row r="375" spans="1:7" x14ac:dyDescent="0.25">
      <c r="A375" s="250">
        <v>4226</v>
      </c>
      <c r="B375" s="251"/>
      <c r="C375" s="252"/>
      <c r="D375" s="45" t="s">
        <v>154</v>
      </c>
      <c r="E375" s="34"/>
      <c r="F375" s="34">
        <v>500</v>
      </c>
      <c r="G375" s="34"/>
    </row>
    <row r="376" spans="1:7" s="35" customFormat="1" ht="25.5" x14ac:dyDescent="0.25">
      <c r="A376" s="244" t="s">
        <v>177</v>
      </c>
      <c r="B376" s="245"/>
      <c r="C376" s="246"/>
      <c r="D376" s="43" t="s">
        <v>176</v>
      </c>
      <c r="E376" s="47">
        <f t="shared" ref="E376:F377" si="187">E377</f>
        <v>1035.8699999999999</v>
      </c>
      <c r="F376" s="47">
        <f t="shared" si="187"/>
        <v>1035.8699999999999</v>
      </c>
      <c r="G376" s="47">
        <f t="shared" ref="G376:G378" si="188">F376/E376*100</f>
        <v>100</v>
      </c>
    </row>
    <row r="377" spans="1:7" s="35" customFormat="1" x14ac:dyDescent="0.25">
      <c r="A377" s="258">
        <v>3</v>
      </c>
      <c r="B377" s="259"/>
      <c r="C377" s="260"/>
      <c r="D377" s="41" t="s">
        <v>9</v>
      </c>
      <c r="E377" s="32">
        <f t="shared" si="187"/>
        <v>1035.8699999999999</v>
      </c>
      <c r="F377" s="32">
        <f t="shared" si="187"/>
        <v>1035.8699999999999</v>
      </c>
      <c r="G377" s="32">
        <f t="shared" si="188"/>
        <v>100</v>
      </c>
    </row>
    <row r="378" spans="1:7" s="35" customFormat="1" x14ac:dyDescent="0.25">
      <c r="A378" s="253">
        <v>32</v>
      </c>
      <c r="B378" s="254"/>
      <c r="C378" s="255"/>
      <c r="D378" s="41" t="s">
        <v>19</v>
      </c>
      <c r="E378" s="32">
        <v>1035.8699999999999</v>
      </c>
      <c r="F378" s="32">
        <f t="shared" ref="F378" si="189">F379+F381+F383</f>
        <v>1035.8699999999999</v>
      </c>
      <c r="G378" s="32">
        <f t="shared" si="188"/>
        <v>100</v>
      </c>
    </row>
    <row r="379" spans="1:7" s="35" customFormat="1" x14ac:dyDescent="0.25">
      <c r="A379" s="253">
        <v>321</v>
      </c>
      <c r="B379" s="254"/>
      <c r="C379" s="255"/>
      <c r="D379" s="161" t="s">
        <v>50</v>
      </c>
      <c r="E379" s="32"/>
      <c r="F379" s="32">
        <f t="shared" ref="F379" si="190">F380</f>
        <v>0</v>
      </c>
      <c r="G379" s="32"/>
    </row>
    <row r="380" spans="1:7" s="127" customFormat="1" x14ac:dyDescent="0.25">
      <c r="A380" s="250">
        <v>3211</v>
      </c>
      <c r="B380" s="251"/>
      <c r="C380" s="252"/>
      <c r="D380" s="45" t="s">
        <v>60</v>
      </c>
      <c r="E380" s="34"/>
      <c r="F380" s="34">
        <v>0</v>
      </c>
      <c r="G380" s="34"/>
    </row>
    <row r="381" spans="1:7" s="35" customFormat="1" x14ac:dyDescent="0.25">
      <c r="A381" s="253">
        <v>323</v>
      </c>
      <c r="B381" s="254"/>
      <c r="C381" s="255"/>
      <c r="D381" s="161" t="s">
        <v>65</v>
      </c>
      <c r="E381" s="32"/>
      <c r="F381" s="32">
        <f t="shared" ref="F381" si="191">F382</f>
        <v>0</v>
      </c>
      <c r="G381" s="32"/>
    </row>
    <row r="382" spans="1:7" s="127" customFormat="1" x14ac:dyDescent="0.25">
      <c r="A382" s="250">
        <v>3239</v>
      </c>
      <c r="B382" s="251"/>
      <c r="C382" s="252"/>
      <c r="D382" s="45" t="s">
        <v>82</v>
      </c>
      <c r="E382" s="34"/>
      <c r="F382" s="34">
        <v>0</v>
      </c>
      <c r="G382" s="34"/>
    </row>
    <row r="383" spans="1:7" s="35" customFormat="1" ht="25.5" x14ac:dyDescent="0.25">
      <c r="A383" s="253">
        <v>329</v>
      </c>
      <c r="B383" s="254"/>
      <c r="C383" s="255"/>
      <c r="D383" s="41" t="s">
        <v>55</v>
      </c>
      <c r="E383" s="32"/>
      <c r="F383" s="32">
        <f t="shared" ref="F383" si="192">F384</f>
        <v>1035.8699999999999</v>
      </c>
      <c r="G383" s="32"/>
    </row>
    <row r="384" spans="1:7" ht="25.5" x14ac:dyDescent="0.25">
      <c r="A384" s="250">
        <v>3299</v>
      </c>
      <c r="B384" s="251"/>
      <c r="C384" s="252"/>
      <c r="D384" s="45" t="s">
        <v>55</v>
      </c>
      <c r="E384" s="34"/>
      <c r="F384" s="34">
        <v>1035.8699999999999</v>
      </c>
      <c r="G384" s="34"/>
    </row>
    <row r="385" spans="1:7" s="35" customFormat="1" x14ac:dyDescent="0.25">
      <c r="A385" s="261" t="s">
        <v>155</v>
      </c>
      <c r="B385" s="262"/>
      <c r="C385" s="263"/>
      <c r="D385" s="42" t="s">
        <v>117</v>
      </c>
      <c r="E385" s="48">
        <f t="shared" ref="E385:F389" si="193">E386</f>
        <v>0</v>
      </c>
      <c r="F385" s="48">
        <f t="shared" si="193"/>
        <v>0</v>
      </c>
      <c r="G385" s="48">
        <v>0</v>
      </c>
    </row>
    <row r="386" spans="1:7" s="35" customFormat="1" x14ac:dyDescent="0.25">
      <c r="A386" s="244" t="s">
        <v>146</v>
      </c>
      <c r="B386" s="245"/>
      <c r="C386" s="246"/>
      <c r="D386" s="43" t="s">
        <v>147</v>
      </c>
      <c r="E386" s="47">
        <f t="shared" si="193"/>
        <v>0</v>
      </c>
      <c r="F386" s="47">
        <f t="shared" si="193"/>
        <v>0</v>
      </c>
      <c r="G386" s="47">
        <v>0</v>
      </c>
    </row>
    <row r="387" spans="1:7" s="35" customFormat="1" x14ac:dyDescent="0.25">
      <c r="A387" s="258">
        <v>3</v>
      </c>
      <c r="B387" s="259"/>
      <c r="C387" s="260"/>
      <c r="D387" s="41" t="s">
        <v>9</v>
      </c>
      <c r="E387" s="32">
        <f t="shared" si="193"/>
        <v>0</v>
      </c>
      <c r="F387" s="32">
        <f t="shared" si="193"/>
        <v>0</v>
      </c>
      <c r="G387" s="32">
        <v>0</v>
      </c>
    </row>
    <row r="388" spans="1:7" s="35" customFormat="1" x14ac:dyDescent="0.25">
      <c r="A388" s="253">
        <v>32</v>
      </c>
      <c r="B388" s="254"/>
      <c r="C388" s="255"/>
      <c r="D388" s="41" t="s">
        <v>19</v>
      </c>
      <c r="E388" s="32">
        <v>0</v>
      </c>
      <c r="F388" s="32">
        <f t="shared" si="193"/>
        <v>0</v>
      </c>
      <c r="G388" s="32">
        <v>0</v>
      </c>
    </row>
    <row r="389" spans="1:7" s="35" customFormat="1" ht="25.5" x14ac:dyDescent="0.25">
      <c r="A389" s="253">
        <v>329</v>
      </c>
      <c r="B389" s="254"/>
      <c r="C389" s="255"/>
      <c r="D389" s="41" t="s">
        <v>55</v>
      </c>
      <c r="E389" s="32"/>
      <c r="F389" s="32">
        <f t="shared" si="193"/>
        <v>0</v>
      </c>
      <c r="G389" s="32"/>
    </row>
    <row r="390" spans="1:7" ht="25.5" x14ac:dyDescent="0.25">
      <c r="A390" s="250">
        <v>3299</v>
      </c>
      <c r="B390" s="251"/>
      <c r="C390" s="252"/>
      <c r="D390" s="45" t="s">
        <v>55</v>
      </c>
      <c r="E390" s="34"/>
      <c r="F390" s="34">
        <v>0</v>
      </c>
      <c r="G390" s="34"/>
    </row>
    <row r="391" spans="1:7" s="35" customFormat="1" x14ac:dyDescent="0.25">
      <c r="A391" s="261" t="s">
        <v>118</v>
      </c>
      <c r="B391" s="262"/>
      <c r="C391" s="263"/>
      <c r="D391" s="42" t="s">
        <v>156</v>
      </c>
      <c r="E391" s="48">
        <f t="shared" ref="E391:F391" si="194">E392+E410+E415+E420</f>
        <v>337884.31</v>
      </c>
      <c r="F391" s="48">
        <f t="shared" si="194"/>
        <v>283944.07000000007</v>
      </c>
      <c r="G391" s="48">
        <f t="shared" ref="G391:G394" si="195">F391/E391*100</f>
        <v>84.035884945353061</v>
      </c>
    </row>
    <row r="392" spans="1:7" s="35" customFormat="1" ht="25.5" x14ac:dyDescent="0.25">
      <c r="A392" s="244" t="s">
        <v>142</v>
      </c>
      <c r="B392" s="245"/>
      <c r="C392" s="246"/>
      <c r="D392" s="43" t="s">
        <v>143</v>
      </c>
      <c r="E392" s="47">
        <f t="shared" ref="E392:F392" si="196">E393+E405</f>
        <v>79000</v>
      </c>
      <c r="F392" s="47">
        <f t="shared" si="196"/>
        <v>49058.91</v>
      </c>
      <c r="G392" s="47">
        <f t="shared" si="195"/>
        <v>62.099886075949371</v>
      </c>
    </row>
    <row r="393" spans="1:7" s="35" customFormat="1" x14ac:dyDescent="0.25">
      <c r="A393" s="258">
        <v>3</v>
      </c>
      <c r="B393" s="259"/>
      <c r="C393" s="260"/>
      <c r="D393" s="41" t="s">
        <v>9</v>
      </c>
      <c r="E393" s="32">
        <f t="shared" ref="E393:F393" si="197">E394</f>
        <v>70000</v>
      </c>
      <c r="F393" s="32">
        <f t="shared" si="197"/>
        <v>42796.480000000003</v>
      </c>
      <c r="G393" s="32">
        <f t="shared" si="195"/>
        <v>61.137828571428578</v>
      </c>
    </row>
    <row r="394" spans="1:7" s="35" customFormat="1" x14ac:dyDescent="0.25">
      <c r="A394" s="253">
        <v>32</v>
      </c>
      <c r="B394" s="254"/>
      <c r="C394" s="255"/>
      <c r="D394" s="41" t="s">
        <v>19</v>
      </c>
      <c r="E394" s="32">
        <v>70000</v>
      </c>
      <c r="F394" s="32">
        <f t="shared" ref="F394" si="198">F395+F397+F402</f>
        <v>42796.480000000003</v>
      </c>
      <c r="G394" s="32">
        <f t="shared" si="195"/>
        <v>61.137828571428578</v>
      </c>
    </row>
    <row r="395" spans="1:7" s="35" customFormat="1" x14ac:dyDescent="0.25">
      <c r="A395" s="253">
        <v>321</v>
      </c>
      <c r="B395" s="254"/>
      <c r="C395" s="255"/>
      <c r="D395" s="161" t="s">
        <v>50</v>
      </c>
      <c r="E395" s="32"/>
      <c r="F395" s="32">
        <f t="shared" ref="F395" si="199">F396</f>
        <v>0</v>
      </c>
      <c r="G395" s="32"/>
    </row>
    <row r="396" spans="1:7" s="127" customFormat="1" x14ac:dyDescent="0.25">
      <c r="A396" s="250">
        <v>3211</v>
      </c>
      <c r="B396" s="251"/>
      <c r="C396" s="252"/>
      <c r="D396" s="45" t="s">
        <v>60</v>
      </c>
      <c r="E396" s="34"/>
      <c r="F396" s="34">
        <v>0</v>
      </c>
      <c r="G396" s="34"/>
    </row>
    <row r="397" spans="1:7" s="35" customFormat="1" x14ac:dyDescent="0.25">
      <c r="A397" s="253">
        <v>322</v>
      </c>
      <c r="B397" s="254"/>
      <c r="C397" s="255"/>
      <c r="D397" s="41" t="s">
        <v>52</v>
      </c>
      <c r="E397" s="32"/>
      <c r="F397" s="32">
        <f t="shared" ref="F397" si="200">F398+F399+F400+F401</f>
        <v>40557.240000000005</v>
      </c>
      <c r="G397" s="32"/>
    </row>
    <row r="398" spans="1:7" ht="25.5" x14ac:dyDescent="0.25">
      <c r="A398" s="250">
        <v>3221</v>
      </c>
      <c r="B398" s="251"/>
      <c r="C398" s="252"/>
      <c r="D398" s="45" t="s">
        <v>98</v>
      </c>
      <c r="E398" s="34"/>
      <c r="F398" s="34">
        <v>3638.55</v>
      </c>
      <c r="G398" s="34"/>
    </row>
    <row r="399" spans="1:7" x14ac:dyDescent="0.25">
      <c r="A399" s="250">
        <v>3222</v>
      </c>
      <c r="B399" s="251"/>
      <c r="C399" s="252"/>
      <c r="D399" s="45" t="s">
        <v>64</v>
      </c>
      <c r="E399" s="34"/>
      <c r="F399" s="34">
        <v>36918.69</v>
      </c>
      <c r="G399" s="34"/>
    </row>
    <row r="400" spans="1:7" x14ac:dyDescent="0.25">
      <c r="A400" s="250">
        <v>3223</v>
      </c>
      <c r="B400" s="251"/>
      <c r="C400" s="252"/>
      <c r="D400" s="45" t="s">
        <v>75</v>
      </c>
      <c r="E400" s="34"/>
      <c r="F400" s="34">
        <v>0</v>
      </c>
      <c r="G400" s="34"/>
    </row>
    <row r="401" spans="1:7" x14ac:dyDescent="0.25">
      <c r="A401" s="250">
        <v>3225</v>
      </c>
      <c r="B401" s="251"/>
      <c r="C401" s="252"/>
      <c r="D401" s="45" t="s">
        <v>99</v>
      </c>
      <c r="E401" s="34"/>
      <c r="F401" s="34">
        <v>0</v>
      </c>
      <c r="G401" s="34"/>
    </row>
    <row r="402" spans="1:7" s="35" customFormat="1" x14ac:dyDescent="0.25">
      <c r="A402" s="253">
        <v>323</v>
      </c>
      <c r="B402" s="254"/>
      <c r="C402" s="255"/>
      <c r="D402" s="41" t="s">
        <v>65</v>
      </c>
      <c r="E402" s="32"/>
      <c r="F402" s="32">
        <f>F404+F403</f>
        <v>2239.2399999999998</v>
      </c>
      <c r="G402" s="32"/>
    </row>
    <row r="403" spans="1:7" s="127" customFormat="1" ht="25.5" x14ac:dyDescent="0.25">
      <c r="A403" s="250">
        <v>3232</v>
      </c>
      <c r="B403" s="251"/>
      <c r="C403" s="252"/>
      <c r="D403" s="45" t="s">
        <v>107</v>
      </c>
      <c r="E403" s="34"/>
      <c r="F403" s="34">
        <v>1301.74</v>
      </c>
      <c r="G403" s="34"/>
    </row>
    <row r="404" spans="1:7" x14ac:dyDescent="0.25">
      <c r="A404" s="250">
        <v>3236</v>
      </c>
      <c r="B404" s="251"/>
      <c r="C404" s="252"/>
      <c r="D404" s="45" t="s">
        <v>80</v>
      </c>
      <c r="E404" s="34"/>
      <c r="F404" s="34">
        <v>937.5</v>
      </c>
      <c r="G404" s="34"/>
    </row>
    <row r="405" spans="1:7" s="35" customFormat="1" ht="25.5" x14ac:dyDescent="0.25">
      <c r="A405" s="258">
        <v>4</v>
      </c>
      <c r="B405" s="259"/>
      <c r="C405" s="260"/>
      <c r="D405" s="161" t="s">
        <v>11</v>
      </c>
      <c r="E405" s="32">
        <f t="shared" ref="E405:F406" si="201">E406</f>
        <v>9000</v>
      </c>
      <c r="F405" s="32">
        <f t="shared" si="201"/>
        <v>6262.43</v>
      </c>
      <c r="G405" s="32">
        <f t="shared" ref="G405:G406" si="202">F405/E405*100</f>
        <v>69.582555555555558</v>
      </c>
    </row>
    <row r="406" spans="1:7" s="35" customFormat="1" ht="38.25" x14ac:dyDescent="0.25">
      <c r="A406" s="253">
        <v>42</v>
      </c>
      <c r="B406" s="254"/>
      <c r="C406" s="255"/>
      <c r="D406" s="161" t="s">
        <v>26</v>
      </c>
      <c r="E406" s="32">
        <v>9000</v>
      </c>
      <c r="F406" s="32">
        <f t="shared" si="201"/>
        <v>6262.43</v>
      </c>
      <c r="G406" s="32">
        <f t="shared" si="202"/>
        <v>69.582555555555558</v>
      </c>
    </row>
    <row r="407" spans="1:7" s="35" customFormat="1" x14ac:dyDescent="0.25">
      <c r="A407" s="253">
        <v>422</v>
      </c>
      <c r="B407" s="254"/>
      <c r="C407" s="255"/>
      <c r="D407" s="161" t="s">
        <v>67</v>
      </c>
      <c r="E407" s="32"/>
      <c r="F407" s="32">
        <f>F409+F408</f>
        <v>6262.43</v>
      </c>
      <c r="G407" s="32"/>
    </row>
    <row r="408" spans="1:7" s="127" customFormat="1" x14ac:dyDescent="0.25">
      <c r="A408" s="250">
        <v>4221</v>
      </c>
      <c r="B408" s="251"/>
      <c r="C408" s="252"/>
      <c r="D408" s="45" t="s">
        <v>68</v>
      </c>
      <c r="E408" s="34"/>
      <c r="F408" s="34">
        <v>2910.95</v>
      </c>
      <c r="G408" s="34"/>
    </row>
    <row r="409" spans="1:7" s="127" customFormat="1" ht="25.5" x14ac:dyDescent="0.25">
      <c r="A409" s="250">
        <v>4227</v>
      </c>
      <c r="B409" s="251"/>
      <c r="C409" s="252"/>
      <c r="D409" s="45" t="s">
        <v>167</v>
      </c>
      <c r="E409" s="34"/>
      <c r="F409" s="34">
        <v>3351.48</v>
      </c>
      <c r="G409" s="34"/>
    </row>
    <row r="410" spans="1:7" s="35" customFormat="1" ht="38.25" x14ac:dyDescent="0.25">
      <c r="A410" s="244" t="s">
        <v>152</v>
      </c>
      <c r="B410" s="245"/>
      <c r="C410" s="246"/>
      <c r="D410" s="162" t="s">
        <v>153</v>
      </c>
      <c r="E410" s="47">
        <f t="shared" ref="E410:F413" si="203">E411</f>
        <v>12384.31</v>
      </c>
      <c r="F410" s="47">
        <f t="shared" si="203"/>
        <v>12384.31</v>
      </c>
      <c r="G410" s="47">
        <f t="shared" ref="G410:G412" si="204">F410/E410*100</f>
        <v>100</v>
      </c>
    </row>
    <row r="411" spans="1:7" s="35" customFormat="1" x14ac:dyDescent="0.25">
      <c r="A411" s="258">
        <v>3</v>
      </c>
      <c r="B411" s="259"/>
      <c r="C411" s="260"/>
      <c r="D411" s="163" t="s">
        <v>9</v>
      </c>
      <c r="E411" s="32">
        <f t="shared" si="203"/>
        <v>12384.31</v>
      </c>
      <c r="F411" s="32">
        <f t="shared" si="203"/>
        <v>12384.31</v>
      </c>
      <c r="G411" s="32">
        <f t="shared" si="204"/>
        <v>100</v>
      </c>
    </row>
    <row r="412" spans="1:7" s="35" customFormat="1" x14ac:dyDescent="0.25">
      <c r="A412" s="253">
        <v>32</v>
      </c>
      <c r="B412" s="254"/>
      <c r="C412" s="255"/>
      <c r="D412" s="163" t="s">
        <v>19</v>
      </c>
      <c r="E412" s="32">
        <v>12384.31</v>
      </c>
      <c r="F412" s="32">
        <f t="shared" si="203"/>
        <v>12384.31</v>
      </c>
      <c r="G412" s="32">
        <f t="shared" si="204"/>
        <v>100</v>
      </c>
    </row>
    <row r="413" spans="1:7" s="35" customFormat="1" x14ac:dyDescent="0.25">
      <c r="A413" s="253">
        <v>322</v>
      </c>
      <c r="B413" s="254"/>
      <c r="C413" s="255"/>
      <c r="D413" s="163" t="s">
        <v>52</v>
      </c>
      <c r="E413" s="32"/>
      <c r="F413" s="32">
        <f t="shared" si="203"/>
        <v>12384.31</v>
      </c>
      <c r="G413" s="32"/>
    </row>
    <row r="414" spans="1:7" s="127" customFormat="1" x14ac:dyDescent="0.25">
      <c r="A414" s="250">
        <v>3222</v>
      </c>
      <c r="B414" s="251"/>
      <c r="C414" s="252"/>
      <c r="D414" s="45" t="s">
        <v>64</v>
      </c>
      <c r="E414" s="34"/>
      <c r="F414" s="34">
        <v>12384.31</v>
      </c>
      <c r="G414" s="34"/>
    </row>
    <row r="415" spans="1:7" s="35" customFormat="1" ht="25.5" x14ac:dyDescent="0.25">
      <c r="A415" s="244" t="s">
        <v>144</v>
      </c>
      <c r="B415" s="245"/>
      <c r="C415" s="246"/>
      <c r="D415" s="43" t="s">
        <v>145</v>
      </c>
      <c r="E415" s="47">
        <f t="shared" ref="E415:F418" si="205">E416</f>
        <v>0</v>
      </c>
      <c r="F415" s="47">
        <f t="shared" si="205"/>
        <v>0</v>
      </c>
      <c r="G415" s="47">
        <v>0</v>
      </c>
    </row>
    <row r="416" spans="1:7" s="35" customFormat="1" x14ac:dyDescent="0.25">
      <c r="A416" s="258">
        <v>3</v>
      </c>
      <c r="B416" s="259"/>
      <c r="C416" s="260"/>
      <c r="D416" s="41" t="s">
        <v>9</v>
      </c>
      <c r="E416" s="32">
        <f t="shared" si="205"/>
        <v>0</v>
      </c>
      <c r="F416" s="32">
        <f t="shared" si="205"/>
        <v>0</v>
      </c>
      <c r="G416" s="32">
        <v>0</v>
      </c>
    </row>
    <row r="417" spans="1:7" s="35" customFormat="1" x14ac:dyDescent="0.25">
      <c r="A417" s="253">
        <v>31</v>
      </c>
      <c r="B417" s="254"/>
      <c r="C417" s="255"/>
      <c r="D417" s="41" t="s">
        <v>10</v>
      </c>
      <c r="E417" s="32">
        <v>0</v>
      </c>
      <c r="F417" s="32">
        <f t="shared" si="205"/>
        <v>0</v>
      </c>
      <c r="G417" s="32">
        <v>0</v>
      </c>
    </row>
    <row r="418" spans="1:7" s="35" customFormat="1" x14ac:dyDescent="0.25">
      <c r="A418" s="253">
        <v>311</v>
      </c>
      <c r="B418" s="254"/>
      <c r="C418" s="255"/>
      <c r="D418" s="41" t="s">
        <v>122</v>
      </c>
      <c r="E418" s="32"/>
      <c r="F418" s="32">
        <f t="shared" si="205"/>
        <v>0</v>
      </c>
      <c r="G418" s="32"/>
    </row>
    <row r="419" spans="1:7" x14ac:dyDescent="0.25">
      <c r="A419" s="250">
        <v>3111</v>
      </c>
      <c r="B419" s="251"/>
      <c r="C419" s="252"/>
      <c r="D419" s="45" t="s">
        <v>46</v>
      </c>
      <c r="E419" s="34"/>
      <c r="F419" s="34">
        <v>0</v>
      </c>
      <c r="G419" s="34"/>
    </row>
    <row r="420" spans="1:7" s="35" customFormat="1" x14ac:dyDescent="0.25">
      <c r="A420" s="244" t="s">
        <v>146</v>
      </c>
      <c r="B420" s="245"/>
      <c r="C420" s="246"/>
      <c r="D420" s="43" t="s">
        <v>147</v>
      </c>
      <c r="E420" s="47">
        <f t="shared" ref="E420:F420" si="206">E421</f>
        <v>246500</v>
      </c>
      <c r="F420" s="47">
        <f t="shared" si="206"/>
        <v>222500.85000000003</v>
      </c>
      <c r="G420" s="47">
        <f t="shared" ref="G420:G422" si="207">F420/E420*100</f>
        <v>90.264036511156192</v>
      </c>
    </row>
    <row r="421" spans="1:7" s="35" customFormat="1" x14ac:dyDescent="0.25">
      <c r="A421" s="258">
        <v>3</v>
      </c>
      <c r="B421" s="259"/>
      <c r="C421" s="260"/>
      <c r="D421" s="41" t="s">
        <v>9</v>
      </c>
      <c r="E421" s="32">
        <f t="shared" ref="E421" si="208">E422+E429+E437</f>
        <v>246500</v>
      </c>
      <c r="F421" s="32">
        <f t="shared" ref="F421" si="209">F422+F429+F437</f>
        <v>222500.85000000003</v>
      </c>
      <c r="G421" s="32">
        <f t="shared" si="207"/>
        <v>90.264036511156192</v>
      </c>
    </row>
    <row r="422" spans="1:7" s="35" customFormat="1" x14ac:dyDescent="0.25">
      <c r="A422" s="253">
        <v>31</v>
      </c>
      <c r="B422" s="254"/>
      <c r="C422" s="255"/>
      <c r="D422" s="41" t="s">
        <v>10</v>
      </c>
      <c r="E422" s="32">
        <v>239500</v>
      </c>
      <c r="F422" s="32">
        <f t="shared" ref="F422" si="210">F423+F425+F427</f>
        <v>217059.56000000003</v>
      </c>
      <c r="G422" s="32">
        <f t="shared" si="207"/>
        <v>90.630296450939468</v>
      </c>
    </row>
    <row r="423" spans="1:7" s="35" customFormat="1" x14ac:dyDescent="0.25">
      <c r="A423" s="253">
        <v>311</v>
      </c>
      <c r="B423" s="254"/>
      <c r="C423" s="255"/>
      <c r="D423" s="41" t="s">
        <v>122</v>
      </c>
      <c r="E423" s="32"/>
      <c r="F423" s="32">
        <f t="shared" ref="F423" si="211">F424</f>
        <v>179111.6</v>
      </c>
      <c r="G423" s="32"/>
    </row>
    <row r="424" spans="1:7" x14ac:dyDescent="0.25">
      <c r="A424" s="250">
        <v>3111</v>
      </c>
      <c r="B424" s="251"/>
      <c r="C424" s="252"/>
      <c r="D424" s="45" t="s">
        <v>46</v>
      </c>
      <c r="E424" s="34"/>
      <c r="F424" s="34">
        <v>179111.6</v>
      </c>
      <c r="G424" s="34"/>
    </row>
    <row r="425" spans="1:7" s="35" customFormat="1" x14ac:dyDescent="0.25">
      <c r="A425" s="253">
        <v>312</v>
      </c>
      <c r="B425" s="254"/>
      <c r="C425" s="255"/>
      <c r="D425" s="41" t="s">
        <v>47</v>
      </c>
      <c r="E425" s="32"/>
      <c r="F425" s="32">
        <f t="shared" ref="F425" si="212">F426</f>
        <v>8394.48</v>
      </c>
      <c r="G425" s="32"/>
    </row>
    <row r="426" spans="1:7" x14ac:dyDescent="0.25">
      <c r="A426" s="250">
        <v>3121</v>
      </c>
      <c r="B426" s="251"/>
      <c r="C426" s="252"/>
      <c r="D426" s="45" t="s">
        <v>47</v>
      </c>
      <c r="E426" s="34"/>
      <c r="F426" s="34">
        <v>8394.48</v>
      </c>
      <c r="G426" s="34"/>
    </row>
    <row r="427" spans="1:7" s="35" customFormat="1" x14ac:dyDescent="0.25">
      <c r="A427" s="253">
        <v>313</v>
      </c>
      <c r="B427" s="254"/>
      <c r="C427" s="255"/>
      <c r="D427" s="41" t="s">
        <v>48</v>
      </c>
      <c r="E427" s="32"/>
      <c r="F427" s="32">
        <f t="shared" ref="F427" si="213">F428</f>
        <v>29553.48</v>
      </c>
      <c r="G427" s="32"/>
    </row>
    <row r="428" spans="1:7" ht="25.5" x14ac:dyDescent="0.25">
      <c r="A428" s="250">
        <v>3132</v>
      </c>
      <c r="B428" s="251"/>
      <c r="C428" s="252"/>
      <c r="D428" s="45" t="s">
        <v>49</v>
      </c>
      <c r="E428" s="34"/>
      <c r="F428" s="34">
        <v>29553.48</v>
      </c>
      <c r="G428" s="34"/>
    </row>
    <row r="429" spans="1:7" s="35" customFormat="1" x14ac:dyDescent="0.25">
      <c r="A429" s="253">
        <v>32</v>
      </c>
      <c r="B429" s="254"/>
      <c r="C429" s="255"/>
      <c r="D429" s="41" t="s">
        <v>19</v>
      </c>
      <c r="E429" s="32">
        <v>7000</v>
      </c>
      <c r="F429" s="32">
        <f t="shared" ref="F429" si="214">F430+F432+F434</f>
        <v>5441.29</v>
      </c>
      <c r="G429" s="32">
        <f t="shared" ref="G429" si="215">F429/E429*100</f>
        <v>77.732714285714295</v>
      </c>
    </row>
    <row r="430" spans="1:7" s="35" customFormat="1" x14ac:dyDescent="0.25">
      <c r="A430" s="253">
        <v>321</v>
      </c>
      <c r="B430" s="254"/>
      <c r="C430" s="255"/>
      <c r="D430" s="41" t="s">
        <v>50</v>
      </c>
      <c r="E430" s="32"/>
      <c r="F430" s="32">
        <f t="shared" ref="F430:F432" si="216">F431</f>
        <v>2516.29</v>
      </c>
      <c r="G430" s="32"/>
    </row>
    <row r="431" spans="1:7" ht="25.5" x14ac:dyDescent="0.25">
      <c r="A431" s="250">
        <v>3212</v>
      </c>
      <c r="B431" s="251"/>
      <c r="C431" s="252"/>
      <c r="D431" s="45" t="s">
        <v>124</v>
      </c>
      <c r="E431" s="34"/>
      <c r="F431" s="34">
        <v>2516.29</v>
      </c>
      <c r="G431" s="34"/>
    </row>
    <row r="432" spans="1:7" s="35" customFormat="1" x14ac:dyDescent="0.25">
      <c r="A432" s="253">
        <v>322</v>
      </c>
      <c r="B432" s="254"/>
      <c r="C432" s="255"/>
      <c r="D432" s="163" t="s">
        <v>52</v>
      </c>
      <c r="E432" s="32"/>
      <c r="F432" s="32">
        <f t="shared" si="216"/>
        <v>2925</v>
      </c>
      <c r="G432" s="32"/>
    </row>
    <row r="433" spans="1:7" s="127" customFormat="1" x14ac:dyDescent="0.25">
      <c r="A433" s="250">
        <v>3222</v>
      </c>
      <c r="B433" s="251"/>
      <c r="C433" s="252"/>
      <c r="D433" s="45" t="s">
        <v>64</v>
      </c>
      <c r="E433" s="34"/>
      <c r="F433" s="34">
        <v>2925</v>
      </c>
      <c r="G433" s="34"/>
    </row>
    <row r="434" spans="1:7" s="35" customFormat="1" x14ac:dyDescent="0.25">
      <c r="A434" s="253">
        <v>323</v>
      </c>
      <c r="B434" s="254"/>
      <c r="C434" s="255"/>
      <c r="D434" s="41" t="s">
        <v>65</v>
      </c>
      <c r="E434" s="32"/>
      <c r="F434" s="32">
        <f t="shared" ref="F434" si="217">F435+F436</f>
        <v>0</v>
      </c>
      <c r="G434" s="32"/>
    </row>
    <row r="435" spans="1:7" ht="25.5" x14ac:dyDescent="0.25">
      <c r="A435" s="250">
        <v>3232</v>
      </c>
      <c r="B435" s="251"/>
      <c r="C435" s="252"/>
      <c r="D435" s="45" t="s">
        <v>107</v>
      </c>
      <c r="E435" s="34"/>
      <c r="F435" s="34"/>
      <c r="G435" s="34"/>
    </row>
    <row r="436" spans="1:7" x14ac:dyDescent="0.25">
      <c r="A436" s="250">
        <v>3237</v>
      </c>
      <c r="B436" s="251"/>
      <c r="C436" s="252"/>
      <c r="D436" s="45" t="s">
        <v>66</v>
      </c>
      <c r="E436" s="34"/>
      <c r="F436" s="34"/>
      <c r="G436" s="34"/>
    </row>
    <row r="437" spans="1:7" s="35" customFormat="1" x14ac:dyDescent="0.25">
      <c r="A437" s="253">
        <v>38</v>
      </c>
      <c r="B437" s="254"/>
      <c r="C437" s="255"/>
      <c r="D437" s="41" t="s">
        <v>157</v>
      </c>
      <c r="E437" s="32">
        <f t="shared" ref="E437:F438" si="218">E438</f>
        <v>0</v>
      </c>
      <c r="F437" s="32">
        <f t="shared" si="218"/>
        <v>0</v>
      </c>
      <c r="G437" s="32">
        <v>0</v>
      </c>
    </row>
    <row r="438" spans="1:7" s="35" customFormat="1" x14ac:dyDescent="0.25">
      <c r="A438" s="253">
        <v>383</v>
      </c>
      <c r="B438" s="254"/>
      <c r="C438" s="255"/>
      <c r="D438" s="41" t="s">
        <v>158</v>
      </c>
      <c r="E438" s="32"/>
      <c r="F438" s="32">
        <f t="shared" si="218"/>
        <v>0</v>
      </c>
      <c r="G438" s="32"/>
    </row>
    <row r="439" spans="1:7" ht="25.5" x14ac:dyDescent="0.25">
      <c r="A439" s="250">
        <v>3831</v>
      </c>
      <c r="B439" s="251"/>
      <c r="C439" s="252"/>
      <c r="D439" s="45" t="s">
        <v>159</v>
      </c>
      <c r="E439" s="34"/>
      <c r="F439" s="34"/>
      <c r="G439" s="34"/>
    </row>
    <row r="440" spans="1:7" s="35" customFormat="1" x14ac:dyDescent="0.25">
      <c r="A440" s="261" t="s">
        <v>160</v>
      </c>
      <c r="B440" s="262"/>
      <c r="C440" s="263"/>
      <c r="D440" s="42" t="s">
        <v>161</v>
      </c>
      <c r="E440" s="48">
        <f>E441+E451+E456</f>
        <v>2621.3000000000002</v>
      </c>
      <c r="F440" s="48">
        <f>F441+F456+F451</f>
        <v>2399.3000000000002</v>
      </c>
      <c r="G440" s="48">
        <f t="shared" ref="G440:G446" si="219">F440/E440*100</f>
        <v>91.530919772631904</v>
      </c>
    </row>
    <row r="441" spans="1:7" s="35" customFormat="1" x14ac:dyDescent="0.25">
      <c r="A441" s="244" t="s">
        <v>138</v>
      </c>
      <c r="B441" s="245"/>
      <c r="C441" s="246"/>
      <c r="D441" s="43" t="s">
        <v>139</v>
      </c>
      <c r="E441" s="47">
        <f t="shared" ref="E441:F454" si="220">E442</f>
        <v>1500</v>
      </c>
      <c r="F441" s="47">
        <f t="shared" si="220"/>
        <v>1278</v>
      </c>
      <c r="G441" s="47">
        <f t="shared" si="219"/>
        <v>85.2</v>
      </c>
    </row>
    <row r="442" spans="1:7" s="35" customFormat="1" x14ac:dyDescent="0.25">
      <c r="A442" s="258">
        <v>3</v>
      </c>
      <c r="B442" s="259"/>
      <c r="C442" s="260"/>
      <c r="D442" s="41" t="s">
        <v>9</v>
      </c>
      <c r="E442" s="32">
        <f>E446</f>
        <v>1500</v>
      </c>
      <c r="F442" s="32">
        <f>F446+F443</f>
        <v>1278</v>
      </c>
      <c r="G442" s="32">
        <f t="shared" si="219"/>
        <v>85.2</v>
      </c>
    </row>
    <row r="443" spans="1:7" s="35" customFormat="1" x14ac:dyDescent="0.25">
      <c r="A443" s="253">
        <v>31</v>
      </c>
      <c r="B443" s="254"/>
      <c r="C443" s="255"/>
      <c r="D443" s="199" t="s">
        <v>10</v>
      </c>
      <c r="E443" s="32">
        <v>0</v>
      </c>
      <c r="F443" s="32">
        <f>F444</f>
        <v>350</v>
      </c>
      <c r="G443" s="32">
        <v>0</v>
      </c>
    </row>
    <row r="444" spans="1:7" s="35" customFormat="1" x14ac:dyDescent="0.25">
      <c r="A444" s="253">
        <v>312</v>
      </c>
      <c r="B444" s="254"/>
      <c r="C444" s="255"/>
      <c r="D444" s="199" t="s">
        <v>47</v>
      </c>
      <c r="E444" s="32"/>
      <c r="F444" s="32">
        <f t="shared" ref="F444" si="221">F445</f>
        <v>350</v>
      </c>
      <c r="G444" s="32"/>
    </row>
    <row r="445" spans="1:7" s="127" customFormat="1" x14ac:dyDescent="0.25">
      <c r="A445" s="250">
        <v>3121</v>
      </c>
      <c r="B445" s="251"/>
      <c r="C445" s="252"/>
      <c r="D445" s="45" t="s">
        <v>47</v>
      </c>
      <c r="E445" s="34"/>
      <c r="F445" s="34">
        <v>350</v>
      </c>
      <c r="G445" s="34"/>
    </row>
    <row r="446" spans="1:7" s="35" customFormat="1" x14ac:dyDescent="0.25">
      <c r="A446" s="253">
        <v>32</v>
      </c>
      <c r="B446" s="254"/>
      <c r="C446" s="255"/>
      <c r="D446" s="41" t="s">
        <v>19</v>
      </c>
      <c r="E446" s="32">
        <v>1500</v>
      </c>
      <c r="F446" s="32">
        <f t="shared" ref="F446" si="222">F447+F449</f>
        <v>928</v>
      </c>
      <c r="G446" s="32">
        <f t="shared" si="219"/>
        <v>61.866666666666667</v>
      </c>
    </row>
    <row r="447" spans="1:7" s="35" customFormat="1" x14ac:dyDescent="0.25">
      <c r="A447" s="253">
        <v>321</v>
      </c>
      <c r="B447" s="254"/>
      <c r="C447" s="255"/>
      <c r="D447" s="161" t="s">
        <v>50</v>
      </c>
      <c r="E447" s="32"/>
      <c r="F447" s="32">
        <f t="shared" ref="F447" si="223">F448</f>
        <v>659.97</v>
      </c>
      <c r="G447" s="32"/>
    </row>
    <row r="448" spans="1:7" s="127" customFormat="1" x14ac:dyDescent="0.25">
      <c r="A448" s="250">
        <v>3211</v>
      </c>
      <c r="B448" s="251"/>
      <c r="C448" s="252"/>
      <c r="D448" s="45" t="s">
        <v>60</v>
      </c>
      <c r="E448" s="34"/>
      <c r="F448" s="34">
        <v>659.97</v>
      </c>
      <c r="G448" s="34"/>
    </row>
    <row r="449" spans="1:7" s="35" customFormat="1" ht="25.5" x14ac:dyDescent="0.25">
      <c r="A449" s="253">
        <v>329</v>
      </c>
      <c r="B449" s="254"/>
      <c r="C449" s="255"/>
      <c r="D449" s="41" t="s">
        <v>55</v>
      </c>
      <c r="E449" s="32"/>
      <c r="F449" s="32">
        <f t="shared" si="220"/>
        <v>268.02999999999997</v>
      </c>
      <c r="G449" s="32"/>
    </row>
    <row r="450" spans="1:7" ht="25.5" x14ac:dyDescent="0.25">
      <c r="A450" s="250">
        <v>3299</v>
      </c>
      <c r="B450" s="251"/>
      <c r="C450" s="252"/>
      <c r="D450" s="45" t="s">
        <v>55</v>
      </c>
      <c r="E450" s="34"/>
      <c r="F450" s="34">
        <v>268.02999999999997</v>
      </c>
      <c r="G450" s="34"/>
    </row>
    <row r="451" spans="1:7" s="35" customFormat="1" ht="38.25" x14ac:dyDescent="0.25">
      <c r="A451" s="244" t="s">
        <v>140</v>
      </c>
      <c r="B451" s="245"/>
      <c r="C451" s="246"/>
      <c r="D451" s="197" t="s">
        <v>279</v>
      </c>
      <c r="E451" s="47">
        <f t="shared" si="220"/>
        <v>321.3</v>
      </c>
      <c r="F451" s="47">
        <f t="shared" si="220"/>
        <v>321.3</v>
      </c>
      <c r="G451" s="47">
        <f t="shared" ref="G451:G453" si="224">F451/E451*100</f>
        <v>100</v>
      </c>
    </row>
    <row r="452" spans="1:7" s="35" customFormat="1" x14ac:dyDescent="0.25">
      <c r="A452" s="258">
        <v>3</v>
      </c>
      <c r="B452" s="259"/>
      <c r="C452" s="260"/>
      <c r="D452" s="196" t="s">
        <v>9</v>
      </c>
      <c r="E452" s="32">
        <f t="shared" si="220"/>
        <v>321.3</v>
      </c>
      <c r="F452" s="32">
        <f t="shared" si="220"/>
        <v>321.3</v>
      </c>
      <c r="G452" s="32">
        <f t="shared" si="224"/>
        <v>100</v>
      </c>
    </row>
    <row r="453" spans="1:7" s="35" customFormat="1" x14ac:dyDescent="0.25">
      <c r="A453" s="253">
        <v>32</v>
      </c>
      <c r="B453" s="254"/>
      <c r="C453" s="255"/>
      <c r="D453" s="196" t="s">
        <v>19</v>
      </c>
      <c r="E453" s="32">
        <v>321.3</v>
      </c>
      <c r="F453" s="32">
        <f>F454</f>
        <v>321.3</v>
      </c>
      <c r="G453" s="32">
        <f t="shared" si="224"/>
        <v>100</v>
      </c>
    </row>
    <row r="454" spans="1:7" s="35" customFormat="1" ht="25.5" x14ac:dyDescent="0.25">
      <c r="A454" s="253">
        <v>329</v>
      </c>
      <c r="B454" s="254"/>
      <c r="C454" s="255"/>
      <c r="D454" s="196" t="s">
        <v>55</v>
      </c>
      <c r="E454" s="32"/>
      <c r="F454" s="32">
        <f t="shared" si="220"/>
        <v>321.3</v>
      </c>
      <c r="G454" s="32"/>
    </row>
    <row r="455" spans="1:7" s="127" customFormat="1" ht="25.5" x14ac:dyDescent="0.25">
      <c r="A455" s="250">
        <v>3299</v>
      </c>
      <c r="B455" s="251"/>
      <c r="C455" s="252"/>
      <c r="D455" s="45" t="s">
        <v>55</v>
      </c>
      <c r="E455" s="34"/>
      <c r="F455" s="34">
        <v>321.3</v>
      </c>
      <c r="G455" s="34"/>
    </row>
    <row r="456" spans="1:7" s="35" customFormat="1" x14ac:dyDescent="0.25">
      <c r="A456" s="244" t="s">
        <v>146</v>
      </c>
      <c r="B456" s="245"/>
      <c r="C456" s="246"/>
      <c r="D456" s="43" t="s">
        <v>147</v>
      </c>
      <c r="E456" s="47">
        <f t="shared" ref="E456:F457" si="225">E457</f>
        <v>800</v>
      </c>
      <c r="F456" s="47">
        <f t="shared" si="225"/>
        <v>800</v>
      </c>
      <c r="G456" s="47">
        <f t="shared" ref="G456:G458" si="226">F456/E456*100</f>
        <v>100</v>
      </c>
    </row>
    <row r="457" spans="1:7" s="35" customFormat="1" x14ac:dyDescent="0.25">
      <c r="A457" s="258">
        <v>3</v>
      </c>
      <c r="B457" s="259"/>
      <c r="C457" s="260"/>
      <c r="D457" s="41" t="s">
        <v>9</v>
      </c>
      <c r="E457" s="32">
        <f t="shared" si="225"/>
        <v>800</v>
      </c>
      <c r="F457" s="32">
        <f t="shared" si="225"/>
        <v>800</v>
      </c>
      <c r="G457" s="32">
        <f t="shared" si="226"/>
        <v>100</v>
      </c>
    </row>
    <row r="458" spans="1:7" s="35" customFormat="1" x14ac:dyDescent="0.25">
      <c r="A458" s="253">
        <v>32</v>
      </c>
      <c r="B458" s="254"/>
      <c r="C458" s="255"/>
      <c r="D458" s="41" t="s">
        <v>19</v>
      </c>
      <c r="E458" s="32">
        <v>800</v>
      </c>
      <c r="F458" s="32">
        <f t="shared" ref="F458" si="227">F459+F461</f>
        <v>800</v>
      </c>
      <c r="G458" s="32">
        <f t="shared" si="226"/>
        <v>100</v>
      </c>
    </row>
    <row r="459" spans="1:7" s="35" customFormat="1" x14ac:dyDescent="0.25">
      <c r="A459" s="253">
        <v>321</v>
      </c>
      <c r="B459" s="254"/>
      <c r="C459" s="255"/>
      <c r="D459" s="41" t="s">
        <v>50</v>
      </c>
      <c r="E459" s="32"/>
      <c r="F459" s="32">
        <f t="shared" ref="F459" si="228">F460</f>
        <v>0</v>
      </c>
      <c r="G459" s="32"/>
    </row>
    <row r="460" spans="1:7" x14ac:dyDescent="0.25">
      <c r="A460" s="250">
        <v>3211</v>
      </c>
      <c r="B460" s="251"/>
      <c r="C460" s="252"/>
      <c r="D460" s="45" t="s">
        <v>60</v>
      </c>
      <c r="E460" s="34"/>
      <c r="F460" s="34">
        <v>0</v>
      </c>
      <c r="G460" s="34"/>
    </row>
    <row r="461" spans="1:7" s="35" customFormat="1" ht="25.5" x14ac:dyDescent="0.25">
      <c r="A461" s="253">
        <v>329</v>
      </c>
      <c r="B461" s="254"/>
      <c r="C461" s="255"/>
      <c r="D461" s="41" t="s">
        <v>55</v>
      </c>
      <c r="E461" s="32"/>
      <c r="F461" s="32">
        <f t="shared" ref="F461" si="229">F462</f>
        <v>800</v>
      </c>
      <c r="G461" s="32"/>
    </row>
    <row r="462" spans="1:7" ht="25.5" x14ac:dyDescent="0.25">
      <c r="A462" s="250">
        <v>3299</v>
      </c>
      <c r="B462" s="251"/>
      <c r="C462" s="252"/>
      <c r="D462" s="45" t="s">
        <v>55</v>
      </c>
      <c r="E462" s="34"/>
      <c r="F462" s="34">
        <v>800</v>
      </c>
      <c r="G462" s="34"/>
    </row>
    <row r="463" spans="1:7" s="35" customFormat="1" ht="25.5" x14ac:dyDescent="0.25">
      <c r="A463" s="261" t="s">
        <v>162</v>
      </c>
      <c r="B463" s="262"/>
      <c r="C463" s="263"/>
      <c r="D463" s="42" t="s">
        <v>163</v>
      </c>
      <c r="E463" s="48">
        <f t="shared" ref="E463:F463" si="230">E464+E473</f>
        <v>12000</v>
      </c>
      <c r="F463" s="48">
        <f t="shared" si="230"/>
        <v>0</v>
      </c>
      <c r="G463" s="48">
        <f t="shared" ref="G463:G466" si="231">F463/E463*100</f>
        <v>0</v>
      </c>
    </row>
    <row r="464" spans="1:7" s="35" customFormat="1" x14ac:dyDescent="0.25">
      <c r="A464" s="244" t="s">
        <v>146</v>
      </c>
      <c r="B464" s="245"/>
      <c r="C464" s="246"/>
      <c r="D464" s="43" t="s">
        <v>147</v>
      </c>
      <c r="E464" s="47">
        <f t="shared" ref="E464:F464" si="232">E465+E469</f>
        <v>12000</v>
      </c>
      <c r="F464" s="47">
        <f t="shared" si="232"/>
        <v>0</v>
      </c>
      <c r="G464" s="47">
        <f t="shared" si="231"/>
        <v>0</v>
      </c>
    </row>
    <row r="465" spans="1:7" s="35" customFormat="1" x14ac:dyDescent="0.25">
      <c r="A465" s="258">
        <v>3</v>
      </c>
      <c r="B465" s="259"/>
      <c r="C465" s="260"/>
      <c r="D465" s="41" t="s">
        <v>9</v>
      </c>
      <c r="E465" s="32">
        <f t="shared" ref="E465:F467" si="233">E466</f>
        <v>12000</v>
      </c>
      <c r="F465" s="32">
        <f t="shared" si="233"/>
        <v>0</v>
      </c>
      <c r="G465" s="32">
        <f t="shared" si="231"/>
        <v>0</v>
      </c>
    </row>
    <row r="466" spans="1:7" s="35" customFormat="1" x14ac:dyDescent="0.25">
      <c r="A466" s="253">
        <v>32</v>
      </c>
      <c r="B466" s="254"/>
      <c r="C466" s="255"/>
      <c r="D466" s="41" t="s">
        <v>19</v>
      </c>
      <c r="E466" s="32">
        <v>12000</v>
      </c>
      <c r="F466" s="32">
        <f t="shared" si="233"/>
        <v>0</v>
      </c>
      <c r="G466" s="32">
        <f t="shared" si="231"/>
        <v>0</v>
      </c>
    </row>
    <row r="467" spans="1:7" s="35" customFormat="1" ht="25.5" x14ac:dyDescent="0.25">
      <c r="A467" s="253">
        <v>329</v>
      </c>
      <c r="B467" s="254"/>
      <c r="C467" s="255"/>
      <c r="D467" s="41" t="s">
        <v>55</v>
      </c>
      <c r="E467" s="32"/>
      <c r="F467" s="32">
        <f t="shared" si="233"/>
        <v>0</v>
      </c>
      <c r="G467" s="32"/>
    </row>
    <row r="468" spans="1:7" ht="25.5" x14ac:dyDescent="0.25">
      <c r="A468" s="250">
        <v>3299</v>
      </c>
      <c r="B468" s="251"/>
      <c r="C468" s="252"/>
      <c r="D468" s="45" t="s">
        <v>55</v>
      </c>
      <c r="E468" s="34"/>
      <c r="F468" s="34">
        <v>0</v>
      </c>
      <c r="G468" s="34"/>
    </row>
    <row r="469" spans="1:7" s="35" customFormat="1" ht="25.5" x14ac:dyDescent="0.25">
      <c r="A469" s="258">
        <v>4</v>
      </c>
      <c r="B469" s="259"/>
      <c r="C469" s="260"/>
      <c r="D469" s="161" t="s">
        <v>11</v>
      </c>
      <c r="E469" s="32">
        <f t="shared" ref="E469:F471" si="234">E470</f>
        <v>0</v>
      </c>
      <c r="F469" s="32">
        <f t="shared" si="234"/>
        <v>0</v>
      </c>
      <c r="G469" s="32">
        <v>0</v>
      </c>
    </row>
    <row r="470" spans="1:7" s="35" customFormat="1" ht="38.25" x14ac:dyDescent="0.25">
      <c r="A470" s="253">
        <v>42</v>
      </c>
      <c r="B470" s="254"/>
      <c r="C470" s="255"/>
      <c r="D470" s="161" t="s">
        <v>26</v>
      </c>
      <c r="E470" s="32">
        <f t="shared" si="234"/>
        <v>0</v>
      </c>
      <c r="F470" s="32">
        <f t="shared" si="234"/>
        <v>0</v>
      </c>
      <c r="G470" s="32">
        <v>0</v>
      </c>
    </row>
    <row r="471" spans="1:7" s="35" customFormat="1" x14ac:dyDescent="0.25">
      <c r="A471" s="253">
        <v>422</v>
      </c>
      <c r="B471" s="254"/>
      <c r="C471" s="255"/>
      <c r="D471" s="161" t="s">
        <v>67</v>
      </c>
      <c r="E471" s="32"/>
      <c r="F471" s="32">
        <f t="shared" si="234"/>
        <v>0</v>
      </c>
      <c r="G471" s="32"/>
    </row>
    <row r="472" spans="1:7" s="127" customFormat="1" ht="25.5" x14ac:dyDescent="0.25">
      <c r="A472" s="250">
        <v>4227</v>
      </c>
      <c r="B472" s="251"/>
      <c r="C472" s="252"/>
      <c r="D472" s="45" t="s">
        <v>167</v>
      </c>
      <c r="E472" s="34"/>
      <c r="F472" s="34">
        <v>0</v>
      </c>
      <c r="G472" s="34"/>
    </row>
    <row r="473" spans="1:7" s="35" customFormat="1" ht="25.5" x14ac:dyDescent="0.25">
      <c r="A473" s="244" t="s">
        <v>144</v>
      </c>
      <c r="B473" s="245"/>
      <c r="C473" s="246"/>
      <c r="D473" s="160" t="s">
        <v>145</v>
      </c>
      <c r="E473" s="47">
        <f>E474+E480</f>
        <v>0</v>
      </c>
      <c r="F473" s="47">
        <f>F474+F480</f>
        <v>0</v>
      </c>
      <c r="G473" s="47">
        <v>0</v>
      </c>
    </row>
    <row r="474" spans="1:7" s="35" customFormat="1" x14ac:dyDescent="0.25">
      <c r="A474" s="258">
        <v>3</v>
      </c>
      <c r="B474" s="259"/>
      <c r="C474" s="260"/>
      <c r="D474" s="161" t="s">
        <v>9</v>
      </c>
      <c r="E474" s="32">
        <f t="shared" ref="E474:F478" si="235">E475</f>
        <v>0</v>
      </c>
      <c r="F474" s="32">
        <f t="shared" si="235"/>
        <v>0</v>
      </c>
      <c r="G474" s="32">
        <v>0</v>
      </c>
    </row>
    <row r="475" spans="1:7" s="35" customFormat="1" x14ac:dyDescent="0.25">
      <c r="A475" s="253">
        <v>32</v>
      </c>
      <c r="B475" s="254"/>
      <c r="C475" s="255"/>
      <c r="D475" s="161" t="s">
        <v>19</v>
      </c>
      <c r="E475" s="32">
        <v>0</v>
      </c>
      <c r="F475" s="32">
        <f t="shared" ref="F475" si="236">F476+F478</f>
        <v>0</v>
      </c>
      <c r="G475" s="32">
        <v>0</v>
      </c>
    </row>
    <row r="476" spans="1:7" s="35" customFormat="1" x14ac:dyDescent="0.25">
      <c r="A476" s="253">
        <v>322</v>
      </c>
      <c r="B476" s="254"/>
      <c r="C476" s="255"/>
      <c r="D476" s="161" t="s">
        <v>52</v>
      </c>
      <c r="E476" s="32"/>
      <c r="F476" s="32">
        <f t="shared" ref="F476" si="237">F477</f>
        <v>0</v>
      </c>
      <c r="G476" s="32"/>
    </row>
    <row r="477" spans="1:7" s="127" customFormat="1" x14ac:dyDescent="0.25">
      <c r="A477" s="250">
        <v>3225</v>
      </c>
      <c r="B477" s="251"/>
      <c r="C477" s="252"/>
      <c r="D477" s="45" t="s">
        <v>99</v>
      </c>
      <c r="E477" s="34"/>
      <c r="F477" s="34">
        <v>0</v>
      </c>
      <c r="G477" s="34"/>
    </row>
    <row r="478" spans="1:7" s="35" customFormat="1" ht="25.5" x14ac:dyDescent="0.25">
      <c r="A478" s="253">
        <v>329</v>
      </c>
      <c r="B478" s="254"/>
      <c r="C478" s="255"/>
      <c r="D478" s="161" t="s">
        <v>55</v>
      </c>
      <c r="E478" s="32"/>
      <c r="F478" s="32">
        <f t="shared" si="235"/>
        <v>0</v>
      </c>
      <c r="G478" s="32"/>
    </row>
    <row r="479" spans="1:7" s="127" customFormat="1" ht="25.5" x14ac:dyDescent="0.25">
      <c r="A479" s="250">
        <v>3299</v>
      </c>
      <c r="B479" s="251"/>
      <c r="C479" s="252"/>
      <c r="D479" s="45" t="s">
        <v>55</v>
      </c>
      <c r="E479" s="34"/>
      <c r="F479" s="34">
        <v>0</v>
      </c>
      <c r="G479" s="34"/>
    </row>
    <row r="480" spans="1:7" s="35" customFormat="1" ht="25.5" x14ac:dyDescent="0.25">
      <c r="A480" s="258">
        <v>4</v>
      </c>
      <c r="B480" s="259"/>
      <c r="C480" s="260"/>
      <c r="D480" s="161" t="s">
        <v>11</v>
      </c>
      <c r="E480" s="32">
        <f t="shared" ref="E480:F482" si="238">E481</f>
        <v>0</v>
      </c>
      <c r="F480" s="32">
        <f t="shared" si="238"/>
        <v>0</v>
      </c>
      <c r="G480" s="32">
        <v>0</v>
      </c>
    </row>
    <row r="481" spans="1:7" s="35" customFormat="1" ht="38.25" x14ac:dyDescent="0.25">
      <c r="A481" s="253">
        <v>42</v>
      </c>
      <c r="B481" s="254"/>
      <c r="C481" s="255"/>
      <c r="D481" s="161" t="s">
        <v>26</v>
      </c>
      <c r="E481" s="32">
        <f t="shared" si="238"/>
        <v>0</v>
      </c>
      <c r="F481" s="32">
        <f t="shared" si="238"/>
        <v>0</v>
      </c>
      <c r="G481" s="32">
        <v>0</v>
      </c>
    </row>
    <row r="482" spans="1:7" s="35" customFormat="1" x14ac:dyDescent="0.25">
      <c r="A482" s="253">
        <v>422</v>
      </c>
      <c r="B482" s="254"/>
      <c r="C482" s="255"/>
      <c r="D482" s="161" t="s">
        <v>67</v>
      </c>
      <c r="E482" s="32"/>
      <c r="F482" s="32">
        <f t="shared" si="238"/>
        <v>0</v>
      </c>
      <c r="G482" s="32"/>
    </row>
    <row r="483" spans="1:7" s="127" customFormat="1" ht="25.5" x14ac:dyDescent="0.25">
      <c r="A483" s="250">
        <v>4227</v>
      </c>
      <c r="B483" s="251"/>
      <c r="C483" s="252"/>
      <c r="D483" s="45" t="s">
        <v>167</v>
      </c>
      <c r="E483" s="34"/>
      <c r="F483" s="34">
        <v>0</v>
      </c>
      <c r="G483" s="34"/>
    </row>
    <row r="484" spans="1:7" s="35" customFormat="1" x14ac:dyDescent="0.25">
      <c r="A484" s="261" t="s">
        <v>164</v>
      </c>
      <c r="B484" s="262"/>
      <c r="C484" s="263"/>
      <c r="D484" s="42" t="s">
        <v>136</v>
      </c>
      <c r="E484" s="48">
        <f t="shared" ref="E484" si="239">E485+E496+E501+E506</f>
        <v>21300</v>
      </c>
      <c r="F484" s="48">
        <f t="shared" ref="F484" si="240">F485+F496+F501+F506</f>
        <v>12726.37</v>
      </c>
      <c r="G484" s="48">
        <f t="shared" ref="G484:G487" si="241">F484/E484*100</f>
        <v>59.748215962441321</v>
      </c>
    </row>
    <row r="485" spans="1:7" s="35" customFormat="1" x14ac:dyDescent="0.25">
      <c r="A485" s="244" t="s">
        <v>138</v>
      </c>
      <c r="B485" s="245"/>
      <c r="C485" s="246"/>
      <c r="D485" s="43" t="s">
        <v>139</v>
      </c>
      <c r="E485" s="47">
        <f t="shared" ref="E485:F486" si="242">E486</f>
        <v>14300</v>
      </c>
      <c r="F485" s="47">
        <f t="shared" si="242"/>
        <v>10966.37</v>
      </c>
      <c r="G485" s="47">
        <f t="shared" si="241"/>
        <v>76.687902097902111</v>
      </c>
    </row>
    <row r="486" spans="1:7" s="35" customFormat="1" ht="25.5" x14ac:dyDescent="0.25">
      <c r="A486" s="258">
        <v>4</v>
      </c>
      <c r="B486" s="259"/>
      <c r="C486" s="260"/>
      <c r="D486" s="41" t="s">
        <v>11</v>
      </c>
      <c r="E486" s="32">
        <f t="shared" si="242"/>
        <v>14300</v>
      </c>
      <c r="F486" s="32">
        <f t="shared" si="242"/>
        <v>10966.37</v>
      </c>
      <c r="G486" s="32">
        <f t="shared" si="241"/>
        <v>76.687902097902111</v>
      </c>
    </row>
    <row r="487" spans="1:7" s="35" customFormat="1" ht="38.25" x14ac:dyDescent="0.25">
      <c r="A487" s="253">
        <v>42</v>
      </c>
      <c r="B487" s="254"/>
      <c r="C487" s="255"/>
      <c r="D487" s="41" t="s">
        <v>26</v>
      </c>
      <c r="E487" s="32">
        <v>14300</v>
      </c>
      <c r="F487" s="32">
        <f t="shared" ref="F487" si="243">F488+F494</f>
        <v>10966.37</v>
      </c>
      <c r="G487" s="32">
        <f t="shared" si="241"/>
        <v>76.687902097902111</v>
      </c>
    </row>
    <row r="488" spans="1:7" s="35" customFormat="1" x14ac:dyDescent="0.25">
      <c r="A488" s="253">
        <v>422</v>
      </c>
      <c r="B488" s="254"/>
      <c r="C488" s="255"/>
      <c r="D488" s="41" t="s">
        <v>67</v>
      </c>
      <c r="E488" s="32"/>
      <c r="F488" s="32">
        <f t="shared" ref="F488" si="244">F489+F490+F491+F492+F493</f>
        <v>10966.37</v>
      </c>
      <c r="G488" s="32"/>
    </row>
    <row r="489" spans="1:7" x14ac:dyDescent="0.25">
      <c r="A489" s="250">
        <v>4221</v>
      </c>
      <c r="B489" s="251"/>
      <c r="C489" s="252"/>
      <c r="D489" s="45" t="s">
        <v>68</v>
      </c>
      <c r="E489" s="34"/>
      <c r="F489" s="34">
        <v>8567.6</v>
      </c>
      <c r="G489" s="34"/>
    </row>
    <row r="490" spans="1:7" x14ac:dyDescent="0.25">
      <c r="A490" s="250">
        <v>4223</v>
      </c>
      <c r="B490" s="251"/>
      <c r="C490" s="252"/>
      <c r="D490" s="45" t="s">
        <v>165</v>
      </c>
      <c r="E490" s="34"/>
      <c r="F490" s="34">
        <v>0</v>
      </c>
      <c r="G490" s="34"/>
    </row>
    <row r="491" spans="1:7" x14ac:dyDescent="0.25">
      <c r="A491" s="250">
        <v>4225</v>
      </c>
      <c r="B491" s="251"/>
      <c r="C491" s="252"/>
      <c r="D491" s="45" t="s">
        <v>166</v>
      </c>
      <c r="E491" s="34"/>
      <c r="F491" s="34">
        <v>0</v>
      </c>
      <c r="G491" s="34"/>
    </row>
    <row r="492" spans="1:7" x14ac:dyDescent="0.25">
      <c r="A492" s="250">
        <v>4226</v>
      </c>
      <c r="B492" s="251"/>
      <c r="C492" s="252"/>
      <c r="D492" s="45" t="s">
        <v>154</v>
      </c>
      <c r="E492" s="34"/>
      <c r="F492" s="34">
        <v>1490.24</v>
      </c>
      <c r="G492" s="34"/>
    </row>
    <row r="493" spans="1:7" ht="25.5" x14ac:dyDescent="0.25">
      <c r="A493" s="250">
        <v>4227</v>
      </c>
      <c r="B493" s="251"/>
      <c r="C493" s="252"/>
      <c r="D493" s="45" t="s">
        <v>167</v>
      </c>
      <c r="E493" s="34"/>
      <c r="F493" s="34">
        <v>908.53</v>
      </c>
      <c r="G493" s="34"/>
    </row>
    <row r="494" spans="1:7" s="35" customFormat="1" ht="25.5" x14ac:dyDescent="0.25">
      <c r="A494" s="253">
        <v>424</v>
      </c>
      <c r="B494" s="254"/>
      <c r="C494" s="255"/>
      <c r="D494" s="41" t="s">
        <v>168</v>
      </c>
      <c r="E494" s="32"/>
      <c r="F494" s="32">
        <f t="shared" ref="F494" si="245">F495</f>
        <v>0</v>
      </c>
      <c r="G494" s="32"/>
    </row>
    <row r="495" spans="1:7" x14ac:dyDescent="0.25">
      <c r="A495" s="250">
        <v>4241</v>
      </c>
      <c r="B495" s="251"/>
      <c r="C495" s="252"/>
      <c r="D495" s="45" t="s">
        <v>169</v>
      </c>
      <c r="E495" s="34"/>
      <c r="F495" s="34">
        <v>0</v>
      </c>
      <c r="G495" s="34"/>
    </row>
    <row r="496" spans="1:7" s="35" customFormat="1" ht="38.25" x14ac:dyDescent="0.25">
      <c r="A496" s="244" t="s">
        <v>140</v>
      </c>
      <c r="B496" s="245"/>
      <c r="C496" s="246"/>
      <c r="D496" s="43" t="s">
        <v>141</v>
      </c>
      <c r="E496" s="47">
        <f t="shared" ref="E496:F499" si="246">E497</f>
        <v>0</v>
      </c>
      <c r="F496" s="47">
        <f t="shared" si="246"/>
        <v>0</v>
      </c>
      <c r="G496" s="47">
        <v>0</v>
      </c>
    </row>
    <row r="497" spans="1:7" s="35" customFormat="1" ht="25.5" x14ac:dyDescent="0.25">
      <c r="A497" s="258">
        <v>4</v>
      </c>
      <c r="B497" s="259"/>
      <c r="C497" s="260"/>
      <c r="D497" s="41" t="s">
        <v>11</v>
      </c>
      <c r="E497" s="32">
        <f t="shared" si="246"/>
        <v>0</v>
      </c>
      <c r="F497" s="32">
        <f t="shared" si="246"/>
        <v>0</v>
      </c>
      <c r="G497" s="32">
        <v>0</v>
      </c>
    </row>
    <row r="498" spans="1:7" s="35" customFormat="1" ht="38.25" x14ac:dyDescent="0.25">
      <c r="A498" s="253">
        <v>42</v>
      </c>
      <c r="B498" s="254"/>
      <c r="C498" s="255"/>
      <c r="D498" s="41" t="s">
        <v>26</v>
      </c>
      <c r="E498" s="32">
        <f t="shared" si="246"/>
        <v>0</v>
      </c>
      <c r="F498" s="32">
        <f t="shared" si="246"/>
        <v>0</v>
      </c>
      <c r="G498" s="32">
        <v>0</v>
      </c>
    </row>
    <row r="499" spans="1:7" s="35" customFormat="1" x14ac:dyDescent="0.25">
      <c r="A499" s="253">
        <v>422</v>
      </c>
      <c r="B499" s="254"/>
      <c r="C499" s="255"/>
      <c r="D499" s="41" t="s">
        <v>67</v>
      </c>
      <c r="E499" s="32"/>
      <c r="F499" s="32">
        <f t="shared" si="246"/>
        <v>0</v>
      </c>
      <c r="G499" s="32"/>
    </row>
    <row r="500" spans="1:7" x14ac:dyDescent="0.25">
      <c r="A500" s="250">
        <v>4221</v>
      </c>
      <c r="B500" s="251"/>
      <c r="C500" s="252"/>
      <c r="D500" s="45" t="s">
        <v>68</v>
      </c>
      <c r="E500" s="34"/>
      <c r="F500" s="34"/>
      <c r="G500" s="34"/>
    </row>
    <row r="501" spans="1:7" s="35" customFormat="1" x14ac:dyDescent="0.25">
      <c r="A501" s="244" t="s">
        <v>146</v>
      </c>
      <c r="B501" s="245"/>
      <c r="C501" s="246"/>
      <c r="D501" s="43" t="s">
        <v>147</v>
      </c>
      <c r="E501" s="47">
        <f t="shared" ref="E501:F504" si="247">E502</f>
        <v>2000</v>
      </c>
      <c r="F501" s="47">
        <f t="shared" si="247"/>
        <v>1760</v>
      </c>
      <c r="G501" s="47">
        <f t="shared" ref="G501:G503" si="248">F501/E501*100</f>
        <v>88</v>
      </c>
    </row>
    <row r="502" spans="1:7" s="35" customFormat="1" ht="25.5" x14ac:dyDescent="0.25">
      <c r="A502" s="258">
        <v>4</v>
      </c>
      <c r="B502" s="259"/>
      <c r="C502" s="260"/>
      <c r="D502" s="41" t="s">
        <v>11</v>
      </c>
      <c r="E502" s="32">
        <f t="shared" si="247"/>
        <v>2000</v>
      </c>
      <c r="F502" s="32">
        <f t="shared" si="247"/>
        <v>1760</v>
      </c>
      <c r="G502" s="32">
        <f t="shared" si="248"/>
        <v>88</v>
      </c>
    </row>
    <row r="503" spans="1:7" s="35" customFormat="1" ht="38.25" x14ac:dyDescent="0.25">
      <c r="A503" s="253">
        <v>42</v>
      </c>
      <c r="B503" s="254"/>
      <c r="C503" s="255"/>
      <c r="D503" s="41" t="s">
        <v>26</v>
      </c>
      <c r="E503" s="32">
        <v>2000</v>
      </c>
      <c r="F503" s="32">
        <f t="shared" si="247"/>
        <v>1760</v>
      </c>
      <c r="G503" s="32">
        <f t="shared" si="248"/>
        <v>88</v>
      </c>
    </row>
    <row r="504" spans="1:7" s="35" customFormat="1" ht="25.5" x14ac:dyDescent="0.25">
      <c r="A504" s="253">
        <v>424</v>
      </c>
      <c r="B504" s="254"/>
      <c r="C504" s="255"/>
      <c r="D504" s="41" t="s">
        <v>168</v>
      </c>
      <c r="E504" s="32"/>
      <c r="F504" s="32">
        <f t="shared" si="247"/>
        <v>1760</v>
      </c>
      <c r="G504" s="32"/>
    </row>
    <row r="505" spans="1:7" x14ac:dyDescent="0.25">
      <c r="A505" s="250">
        <v>4241</v>
      </c>
      <c r="B505" s="251"/>
      <c r="C505" s="252"/>
      <c r="D505" s="45" t="s">
        <v>169</v>
      </c>
      <c r="E505" s="34"/>
      <c r="F505" s="34">
        <v>1760</v>
      </c>
      <c r="G505" s="34"/>
    </row>
    <row r="506" spans="1:7" s="35" customFormat="1" x14ac:dyDescent="0.25">
      <c r="A506" s="244" t="s">
        <v>148</v>
      </c>
      <c r="B506" s="245"/>
      <c r="C506" s="246"/>
      <c r="D506" s="43" t="s">
        <v>149</v>
      </c>
      <c r="E506" s="47">
        <f t="shared" ref="E506:F509" si="249">E507</f>
        <v>5000</v>
      </c>
      <c r="F506" s="47">
        <f t="shared" si="249"/>
        <v>0</v>
      </c>
      <c r="G506" s="47">
        <f t="shared" ref="G506:G508" si="250">F506/E506*100</f>
        <v>0</v>
      </c>
    </row>
    <row r="507" spans="1:7" s="35" customFormat="1" ht="25.5" x14ac:dyDescent="0.25">
      <c r="A507" s="258">
        <v>4</v>
      </c>
      <c r="B507" s="259"/>
      <c r="C507" s="260"/>
      <c r="D507" s="41" t="s">
        <v>11</v>
      </c>
      <c r="E507" s="32">
        <f t="shared" si="249"/>
        <v>5000</v>
      </c>
      <c r="F507" s="32">
        <f t="shared" si="249"/>
        <v>0</v>
      </c>
      <c r="G507" s="32">
        <f t="shared" si="250"/>
        <v>0</v>
      </c>
    </row>
    <row r="508" spans="1:7" s="35" customFormat="1" ht="38.25" x14ac:dyDescent="0.25">
      <c r="A508" s="253">
        <v>42</v>
      </c>
      <c r="B508" s="254"/>
      <c r="C508" s="255"/>
      <c r="D508" s="41" t="s">
        <v>26</v>
      </c>
      <c r="E508" s="32">
        <v>5000</v>
      </c>
      <c r="F508" s="32">
        <f t="shared" si="249"/>
        <v>0</v>
      </c>
      <c r="G508" s="32">
        <f t="shared" si="250"/>
        <v>0</v>
      </c>
    </row>
    <row r="509" spans="1:7" s="35" customFormat="1" x14ac:dyDescent="0.25">
      <c r="A509" s="253">
        <v>422</v>
      </c>
      <c r="B509" s="254"/>
      <c r="C509" s="255"/>
      <c r="D509" s="41" t="s">
        <v>67</v>
      </c>
      <c r="E509" s="32"/>
      <c r="F509" s="32">
        <f t="shared" si="249"/>
        <v>0</v>
      </c>
      <c r="G509" s="32"/>
    </row>
    <row r="510" spans="1:7" x14ac:dyDescent="0.25">
      <c r="A510" s="250">
        <v>4221</v>
      </c>
      <c r="B510" s="251"/>
      <c r="C510" s="252"/>
      <c r="D510" s="45" t="s">
        <v>68</v>
      </c>
      <c r="E510" s="34"/>
      <c r="F510" s="34">
        <v>0</v>
      </c>
      <c r="G510" s="34"/>
    </row>
    <row r="511" spans="1:7" s="35" customFormat="1" ht="25.5" x14ac:dyDescent="0.25">
      <c r="A511" s="261" t="s">
        <v>170</v>
      </c>
      <c r="B511" s="262"/>
      <c r="C511" s="263"/>
      <c r="D511" s="42" t="s">
        <v>171</v>
      </c>
      <c r="E511" s="48">
        <f t="shared" ref="E511" si="251">E512+E517</f>
        <v>9029.02</v>
      </c>
      <c r="F511" s="48">
        <f t="shared" ref="F511" si="252">F512+F517</f>
        <v>7029.02</v>
      </c>
      <c r="G511" s="48">
        <f t="shared" ref="G511:G514" si="253">F511/E511*100</f>
        <v>77.849201795986716</v>
      </c>
    </row>
    <row r="512" spans="1:7" s="35" customFormat="1" x14ac:dyDescent="0.25">
      <c r="A512" s="244" t="s">
        <v>138</v>
      </c>
      <c r="B512" s="245"/>
      <c r="C512" s="246"/>
      <c r="D512" s="43" t="s">
        <v>139</v>
      </c>
      <c r="E512" s="47">
        <f t="shared" ref="E512:F515" si="254">E513</f>
        <v>2000</v>
      </c>
      <c r="F512" s="47">
        <f t="shared" si="254"/>
        <v>0</v>
      </c>
      <c r="G512" s="47">
        <f t="shared" si="253"/>
        <v>0</v>
      </c>
    </row>
    <row r="513" spans="1:7" s="35" customFormat="1" x14ac:dyDescent="0.25">
      <c r="A513" s="258">
        <v>3</v>
      </c>
      <c r="B513" s="259"/>
      <c r="C513" s="260"/>
      <c r="D513" s="41" t="s">
        <v>9</v>
      </c>
      <c r="E513" s="32">
        <f t="shared" si="254"/>
        <v>2000</v>
      </c>
      <c r="F513" s="32">
        <f t="shared" si="254"/>
        <v>0</v>
      </c>
      <c r="G513" s="32">
        <f t="shared" si="253"/>
        <v>0</v>
      </c>
    </row>
    <row r="514" spans="1:7" s="35" customFormat="1" x14ac:dyDescent="0.25">
      <c r="A514" s="253">
        <v>32</v>
      </c>
      <c r="B514" s="254"/>
      <c r="C514" s="255"/>
      <c r="D514" s="41" t="s">
        <v>19</v>
      </c>
      <c r="E514" s="32">
        <v>2000</v>
      </c>
      <c r="F514" s="32">
        <f t="shared" si="254"/>
        <v>0</v>
      </c>
      <c r="G514" s="32">
        <f t="shared" si="253"/>
        <v>0</v>
      </c>
    </row>
    <row r="515" spans="1:7" s="35" customFormat="1" x14ac:dyDescent="0.25">
      <c r="A515" s="253">
        <v>323</v>
      </c>
      <c r="B515" s="254"/>
      <c r="C515" s="255"/>
      <c r="D515" s="41" t="s">
        <v>65</v>
      </c>
      <c r="E515" s="32"/>
      <c r="F515" s="32">
        <f t="shared" si="254"/>
        <v>0</v>
      </c>
      <c r="G515" s="32"/>
    </row>
    <row r="516" spans="1:7" ht="25.5" x14ac:dyDescent="0.25">
      <c r="A516" s="250">
        <v>3232</v>
      </c>
      <c r="B516" s="251"/>
      <c r="C516" s="252"/>
      <c r="D516" s="45" t="s">
        <v>107</v>
      </c>
      <c r="E516" s="34"/>
      <c r="F516" s="34">
        <v>0</v>
      </c>
      <c r="G516" s="34"/>
    </row>
    <row r="517" spans="1:7" s="35" customFormat="1" ht="38.25" x14ac:dyDescent="0.25">
      <c r="A517" s="244" t="s">
        <v>140</v>
      </c>
      <c r="B517" s="245"/>
      <c r="C517" s="246"/>
      <c r="D517" s="43" t="s">
        <v>141</v>
      </c>
      <c r="E517" s="47">
        <f t="shared" ref="E517:F520" si="255">E518</f>
        <v>7029.02</v>
      </c>
      <c r="F517" s="47">
        <f t="shared" si="255"/>
        <v>7029.02</v>
      </c>
      <c r="G517" s="47">
        <f t="shared" ref="G517:G519" si="256">F517/E517*100</f>
        <v>100</v>
      </c>
    </row>
    <row r="518" spans="1:7" s="35" customFormat="1" x14ac:dyDescent="0.25">
      <c r="A518" s="258">
        <v>3</v>
      </c>
      <c r="B518" s="259"/>
      <c r="C518" s="260"/>
      <c r="D518" s="41" t="s">
        <v>9</v>
      </c>
      <c r="E518" s="32">
        <f t="shared" si="255"/>
        <v>7029.02</v>
      </c>
      <c r="F518" s="32">
        <f t="shared" si="255"/>
        <v>7029.02</v>
      </c>
      <c r="G518" s="32">
        <f t="shared" si="256"/>
        <v>100</v>
      </c>
    </row>
    <row r="519" spans="1:7" s="35" customFormat="1" x14ac:dyDescent="0.25">
      <c r="A519" s="253">
        <v>32</v>
      </c>
      <c r="B519" s="254"/>
      <c r="C519" s="255"/>
      <c r="D519" s="41" t="s">
        <v>19</v>
      </c>
      <c r="E519" s="32">
        <v>7029.02</v>
      </c>
      <c r="F519" s="32">
        <f t="shared" si="255"/>
        <v>7029.02</v>
      </c>
      <c r="G519" s="32">
        <f t="shared" si="256"/>
        <v>100</v>
      </c>
    </row>
    <row r="520" spans="1:7" s="35" customFormat="1" x14ac:dyDescent="0.25">
      <c r="A520" s="253">
        <v>323</v>
      </c>
      <c r="B520" s="254"/>
      <c r="C520" s="255"/>
      <c r="D520" s="41" t="s">
        <v>65</v>
      </c>
      <c r="E520" s="32"/>
      <c r="F520" s="32">
        <f t="shared" si="255"/>
        <v>7029.02</v>
      </c>
      <c r="G520" s="32"/>
    </row>
    <row r="521" spans="1:7" ht="25.5" x14ac:dyDescent="0.25">
      <c r="A521" s="250">
        <v>3232</v>
      </c>
      <c r="B521" s="251"/>
      <c r="C521" s="252"/>
      <c r="D521" s="45" t="s">
        <v>107</v>
      </c>
      <c r="E521" s="34"/>
      <c r="F521" s="34">
        <v>7029.02</v>
      </c>
      <c r="G521" s="34"/>
    </row>
    <row r="522" spans="1:7" s="35" customFormat="1" ht="25.5" x14ac:dyDescent="0.25">
      <c r="A522" s="261" t="s">
        <v>172</v>
      </c>
      <c r="B522" s="262"/>
      <c r="C522" s="263"/>
      <c r="D522" s="42" t="s">
        <v>173</v>
      </c>
      <c r="E522" s="48">
        <f t="shared" ref="E522:F523" si="257">E523</f>
        <v>4500</v>
      </c>
      <c r="F522" s="48">
        <f t="shared" si="257"/>
        <v>4086.93</v>
      </c>
      <c r="G522" s="48">
        <f t="shared" ref="G522:G525" si="258">F522/E522*100</f>
        <v>90.820666666666654</v>
      </c>
    </row>
    <row r="523" spans="1:7" s="35" customFormat="1" x14ac:dyDescent="0.25">
      <c r="A523" s="244" t="s">
        <v>146</v>
      </c>
      <c r="B523" s="245"/>
      <c r="C523" s="246"/>
      <c r="D523" s="43" t="s">
        <v>147</v>
      </c>
      <c r="E523" s="47">
        <f t="shared" si="257"/>
        <v>4500</v>
      </c>
      <c r="F523" s="47">
        <f t="shared" si="257"/>
        <v>4086.93</v>
      </c>
      <c r="G523" s="47">
        <f t="shared" si="258"/>
        <v>90.820666666666654</v>
      </c>
    </row>
    <row r="524" spans="1:7" s="35" customFormat="1" x14ac:dyDescent="0.25">
      <c r="A524" s="258">
        <v>3</v>
      </c>
      <c r="B524" s="259"/>
      <c r="C524" s="260"/>
      <c r="D524" s="41" t="s">
        <v>9</v>
      </c>
      <c r="E524" s="32">
        <f t="shared" ref="E524" si="259">E525+E530</f>
        <v>4500</v>
      </c>
      <c r="F524" s="32">
        <f t="shared" ref="F524" si="260">F525+F530</f>
        <v>4086.93</v>
      </c>
      <c r="G524" s="32">
        <f t="shared" si="258"/>
        <v>90.820666666666654</v>
      </c>
    </row>
    <row r="525" spans="1:7" s="35" customFormat="1" x14ac:dyDescent="0.25">
      <c r="A525" s="253">
        <v>32</v>
      </c>
      <c r="B525" s="254"/>
      <c r="C525" s="255"/>
      <c r="D525" s="41" t="s">
        <v>19</v>
      </c>
      <c r="E525" s="32">
        <v>300</v>
      </c>
      <c r="F525" s="32">
        <f t="shared" ref="F525" si="261">F526+F528</f>
        <v>269.31</v>
      </c>
      <c r="G525" s="32">
        <f t="shared" si="258"/>
        <v>89.77000000000001</v>
      </c>
    </row>
    <row r="526" spans="1:7" s="35" customFormat="1" x14ac:dyDescent="0.25">
      <c r="A526" s="253">
        <v>322</v>
      </c>
      <c r="B526" s="254"/>
      <c r="C526" s="255"/>
      <c r="D526" s="41" t="s">
        <v>52</v>
      </c>
      <c r="E526" s="32"/>
      <c r="F526" s="32">
        <f t="shared" ref="F526" si="262">F527</f>
        <v>0</v>
      </c>
      <c r="G526" s="32"/>
    </row>
    <row r="527" spans="1:7" x14ac:dyDescent="0.25">
      <c r="A527" s="250">
        <v>3222</v>
      </c>
      <c r="B527" s="251"/>
      <c r="C527" s="252"/>
      <c r="D527" s="45" t="s">
        <v>64</v>
      </c>
      <c r="E527" s="34"/>
      <c r="F527" s="34">
        <v>0</v>
      </c>
      <c r="G527" s="34"/>
    </row>
    <row r="528" spans="1:7" s="35" customFormat="1" ht="25.5" x14ac:dyDescent="0.25">
      <c r="A528" s="253">
        <v>329</v>
      </c>
      <c r="B528" s="254"/>
      <c r="C528" s="255"/>
      <c r="D528" s="41" t="s">
        <v>55</v>
      </c>
      <c r="E528" s="32"/>
      <c r="F528" s="32">
        <f t="shared" ref="F528" si="263">F529</f>
        <v>269.31</v>
      </c>
      <c r="G528" s="32"/>
    </row>
    <row r="529" spans="1:7" ht="25.5" x14ac:dyDescent="0.25">
      <c r="A529" s="250">
        <v>3299</v>
      </c>
      <c r="B529" s="251"/>
      <c r="C529" s="252"/>
      <c r="D529" s="45" t="s">
        <v>55</v>
      </c>
      <c r="E529" s="34"/>
      <c r="F529" s="34">
        <v>269.31</v>
      </c>
      <c r="G529" s="34"/>
    </row>
    <row r="530" spans="1:7" s="35" customFormat="1" ht="38.25" x14ac:dyDescent="0.25">
      <c r="A530" s="253">
        <v>37</v>
      </c>
      <c r="B530" s="254"/>
      <c r="C530" s="255"/>
      <c r="D530" s="41" t="s">
        <v>103</v>
      </c>
      <c r="E530" s="32">
        <v>4200</v>
      </c>
      <c r="F530" s="32">
        <f t="shared" ref="F530:F531" si="264">F531</f>
        <v>3817.62</v>
      </c>
      <c r="G530" s="32">
        <f t="shared" ref="G530" si="265">F530/E530*100</f>
        <v>90.895714285714277</v>
      </c>
    </row>
    <row r="531" spans="1:7" s="35" customFormat="1" ht="25.5" x14ac:dyDescent="0.25">
      <c r="A531" s="253">
        <v>372</v>
      </c>
      <c r="B531" s="254"/>
      <c r="C531" s="255"/>
      <c r="D531" s="41" t="s">
        <v>72</v>
      </c>
      <c r="E531" s="32"/>
      <c r="F531" s="32">
        <f t="shared" si="264"/>
        <v>3817.62</v>
      </c>
      <c r="G531" s="32"/>
    </row>
    <row r="532" spans="1:7" ht="25.5" x14ac:dyDescent="0.25">
      <c r="A532" s="250">
        <v>3721</v>
      </c>
      <c r="B532" s="251"/>
      <c r="C532" s="252"/>
      <c r="D532" s="45" t="s">
        <v>73</v>
      </c>
      <c r="E532" s="34"/>
      <c r="F532" s="34">
        <v>3817.62</v>
      </c>
      <c r="G532" s="34"/>
    </row>
    <row r="533" spans="1:7" s="35" customFormat="1" ht="25.5" x14ac:dyDescent="0.25">
      <c r="A533" s="261" t="s">
        <v>174</v>
      </c>
      <c r="B533" s="262"/>
      <c r="C533" s="263"/>
      <c r="D533" s="42" t="s">
        <v>175</v>
      </c>
      <c r="E533" s="48">
        <f t="shared" ref="E533:F533" si="266">E534</f>
        <v>65500</v>
      </c>
      <c r="F533" s="48">
        <f t="shared" si="266"/>
        <v>63660.44</v>
      </c>
      <c r="G533" s="48">
        <f t="shared" ref="G533:G536" si="267">F533/E533*100</f>
        <v>97.191511450381682</v>
      </c>
    </row>
    <row r="534" spans="1:7" s="35" customFormat="1" x14ac:dyDescent="0.25">
      <c r="A534" s="244" t="s">
        <v>146</v>
      </c>
      <c r="B534" s="245"/>
      <c r="C534" s="246"/>
      <c r="D534" s="43" t="s">
        <v>147</v>
      </c>
      <c r="E534" s="47">
        <f t="shared" ref="E534" si="268">E535+E539</f>
        <v>65500</v>
      </c>
      <c r="F534" s="47">
        <f t="shared" ref="F534" si="269">F535+F539</f>
        <v>63660.44</v>
      </c>
      <c r="G534" s="47">
        <f t="shared" si="267"/>
        <v>97.191511450381682</v>
      </c>
    </row>
    <row r="535" spans="1:7" s="35" customFormat="1" x14ac:dyDescent="0.25">
      <c r="A535" s="258">
        <v>3</v>
      </c>
      <c r="B535" s="259"/>
      <c r="C535" s="260"/>
      <c r="D535" s="41" t="s">
        <v>9</v>
      </c>
      <c r="E535" s="32">
        <f t="shared" ref="E535:F537" si="270">E536</f>
        <v>60000</v>
      </c>
      <c r="F535" s="32">
        <f t="shared" si="270"/>
        <v>58881.33</v>
      </c>
      <c r="G535" s="32">
        <f t="shared" si="267"/>
        <v>98.135550000000009</v>
      </c>
    </row>
    <row r="536" spans="1:7" s="35" customFormat="1" ht="38.25" x14ac:dyDescent="0.25">
      <c r="A536" s="253">
        <v>37</v>
      </c>
      <c r="B536" s="254"/>
      <c r="C536" s="255"/>
      <c r="D536" s="41" t="s">
        <v>103</v>
      </c>
      <c r="E536" s="32">
        <v>60000</v>
      </c>
      <c r="F536" s="32">
        <f t="shared" si="270"/>
        <v>58881.33</v>
      </c>
      <c r="G536" s="32">
        <f t="shared" si="267"/>
        <v>98.135550000000009</v>
      </c>
    </row>
    <row r="537" spans="1:7" s="35" customFormat="1" ht="25.5" x14ac:dyDescent="0.25">
      <c r="A537" s="253">
        <v>372</v>
      </c>
      <c r="B537" s="254"/>
      <c r="C537" s="255"/>
      <c r="D537" s="41" t="s">
        <v>72</v>
      </c>
      <c r="E537" s="32"/>
      <c r="F537" s="32">
        <f t="shared" si="270"/>
        <v>58881.33</v>
      </c>
      <c r="G537" s="32"/>
    </row>
    <row r="538" spans="1:7" ht="25.5" x14ac:dyDescent="0.25">
      <c r="A538" s="250">
        <v>3722</v>
      </c>
      <c r="B538" s="251"/>
      <c r="C538" s="252"/>
      <c r="D538" s="45" t="s">
        <v>74</v>
      </c>
      <c r="E538" s="34"/>
      <c r="F538" s="34">
        <v>58881.33</v>
      </c>
      <c r="G538" s="34"/>
    </row>
    <row r="539" spans="1:7" s="35" customFormat="1" ht="25.5" x14ac:dyDescent="0.25">
      <c r="A539" s="258">
        <v>4</v>
      </c>
      <c r="B539" s="259"/>
      <c r="C539" s="260"/>
      <c r="D539" s="41" t="s">
        <v>11</v>
      </c>
      <c r="E539" s="32">
        <f t="shared" ref="E539:F541" si="271">E540</f>
        <v>5500</v>
      </c>
      <c r="F539" s="32">
        <f t="shared" si="271"/>
        <v>4779.1099999999997</v>
      </c>
      <c r="G539" s="32">
        <f t="shared" ref="G539:G540" si="272">F539/E539*100</f>
        <v>86.892909090909086</v>
      </c>
    </row>
    <row r="540" spans="1:7" s="35" customFormat="1" ht="38.25" x14ac:dyDescent="0.25">
      <c r="A540" s="253">
        <v>42</v>
      </c>
      <c r="B540" s="254"/>
      <c r="C540" s="255"/>
      <c r="D540" s="41" t="s">
        <v>26</v>
      </c>
      <c r="E540" s="32">
        <v>5500</v>
      </c>
      <c r="F540" s="32">
        <f t="shared" si="271"/>
        <v>4779.1099999999997</v>
      </c>
      <c r="G540" s="32">
        <f t="shared" si="272"/>
        <v>86.892909090909086</v>
      </c>
    </row>
    <row r="541" spans="1:7" s="35" customFormat="1" ht="25.5" x14ac:dyDescent="0.25">
      <c r="A541" s="253">
        <v>424</v>
      </c>
      <c r="B541" s="254"/>
      <c r="C541" s="255"/>
      <c r="D541" s="41" t="s">
        <v>168</v>
      </c>
      <c r="E541" s="32"/>
      <c r="F541" s="32">
        <f t="shared" si="271"/>
        <v>4779.1099999999997</v>
      </c>
      <c r="G541" s="32"/>
    </row>
    <row r="542" spans="1:7" x14ac:dyDescent="0.25">
      <c r="A542" s="250">
        <v>4241</v>
      </c>
      <c r="B542" s="251"/>
      <c r="C542" s="252"/>
      <c r="D542" s="45" t="s">
        <v>169</v>
      </c>
      <c r="E542" s="34"/>
      <c r="F542" s="34">
        <v>4779.1099999999997</v>
      </c>
      <c r="G542" s="34"/>
    </row>
    <row r="543" spans="1:7" s="35" customFormat="1" ht="25.5" x14ac:dyDescent="0.25">
      <c r="A543" s="261" t="s">
        <v>241</v>
      </c>
      <c r="B543" s="262"/>
      <c r="C543" s="263"/>
      <c r="D543" s="159" t="s">
        <v>242</v>
      </c>
      <c r="E543" s="48">
        <f t="shared" ref="E543:F543" si="273">E544+E556</f>
        <v>26000</v>
      </c>
      <c r="F543" s="48">
        <f t="shared" si="273"/>
        <v>0</v>
      </c>
      <c r="G543" s="48">
        <f t="shared" ref="G543:G546" si="274">F543/E543*100</f>
        <v>0</v>
      </c>
    </row>
    <row r="544" spans="1:7" s="35" customFormat="1" x14ac:dyDescent="0.25">
      <c r="A544" s="244" t="s">
        <v>146</v>
      </c>
      <c r="B544" s="245"/>
      <c r="C544" s="246"/>
      <c r="D544" s="160" t="s">
        <v>147</v>
      </c>
      <c r="E544" s="47">
        <f t="shared" ref="E544:F544" si="275">E545</f>
        <v>26000</v>
      </c>
      <c r="F544" s="47">
        <f t="shared" si="275"/>
        <v>0</v>
      </c>
      <c r="G544" s="47">
        <f t="shared" si="274"/>
        <v>0</v>
      </c>
    </row>
    <row r="545" spans="1:7" s="35" customFormat="1" x14ac:dyDescent="0.25">
      <c r="A545" s="258">
        <v>3</v>
      </c>
      <c r="B545" s="259"/>
      <c r="C545" s="260"/>
      <c r="D545" s="161" t="s">
        <v>9</v>
      </c>
      <c r="E545" s="32">
        <f t="shared" ref="E545:F545" si="276">E546+E553</f>
        <v>26000</v>
      </c>
      <c r="F545" s="32">
        <f t="shared" si="276"/>
        <v>0</v>
      </c>
      <c r="G545" s="32">
        <f t="shared" si="274"/>
        <v>0</v>
      </c>
    </row>
    <row r="546" spans="1:7" s="35" customFormat="1" x14ac:dyDescent="0.25">
      <c r="A546" s="253">
        <v>31</v>
      </c>
      <c r="B546" s="254"/>
      <c r="C546" s="255"/>
      <c r="D546" s="161" t="s">
        <v>10</v>
      </c>
      <c r="E546" s="32">
        <v>24000</v>
      </c>
      <c r="F546" s="32">
        <f t="shared" ref="F546" si="277">F547+F549+F551</f>
        <v>0</v>
      </c>
      <c r="G546" s="32">
        <f t="shared" si="274"/>
        <v>0</v>
      </c>
    </row>
    <row r="547" spans="1:7" s="35" customFormat="1" x14ac:dyDescent="0.25">
      <c r="A547" s="253">
        <v>311</v>
      </c>
      <c r="B547" s="254"/>
      <c r="C547" s="255"/>
      <c r="D547" s="161" t="s">
        <v>122</v>
      </c>
      <c r="E547" s="32"/>
      <c r="F547" s="32">
        <f t="shared" ref="F547" si="278">F548</f>
        <v>0</v>
      </c>
      <c r="G547" s="32"/>
    </row>
    <row r="548" spans="1:7" s="127" customFormat="1" x14ac:dyDescent="0.25">
      <c r="A548" s="250">
        <v>3111</v>
      </c>
      <c r="B548" s="251"/>
      <c r="C548" s="252"/>
      <c r="D548" s="45" t="s">
        <v>46</v>
      </c>
      <c r="E548" s="34"/>
      <c r="F548" s="34">
        <v>0</v>
      </c>
      <c r="G548" s="34"/>
    </row>
    <row r="549" spans="1:7" s="35" customFormat="1" x14ac:dyDescent="0.25">
      <c r="A549" s="253">
        <v>312</v>
      </c>
      <c r="B549" s="254"/>
      <c r="C549" s="255"/>
      <c r="D549" s="161" t="s">
        <v>47</v>
      </c>
      <c r="E549" s="32"/>
      <c r="F549" s="32">
        <f t="shared" ref="F549:F551" si="279">F550</f>
        <v>0</v>
      </c>
      <c r="G549" s="32"/>
    </row>
    <row r="550" spans="1:7" s="127" customFormat="1" x14ac:dyDescent="0.25">
      <c r="A550" s="250">
        <v>3121</v>
      </c>
      <c r="B550" s="251"/>
      <c r="C550" s="252"/>
      <c r="D550" s="45" t="s">
        <v>47</v>
      </c>
      <c r="E550" s="34"/>
      <c r="F550" s="34">
        <v>0</v>
      </c>
      <c r="G550" s="34"/>
    </row>
    <row r="551" spans="1:7" s="35" customFormat="1" x14ac:dyDescent="0.25">
      <c r="A551" s="253">
        <v>313</v>
      </c>
      <c r="B551" s="254"/>
      <c r="C551" s="255"/>
      <c r="D551" s="161" t="s">
        <v>48</v>
      </c>
      <c r="E551" s="32"/>
      <c r="F551" s="32">
        <f t="shared" si="279"/>
        <v>0</v>
      </c>
      <c r="G551" s="32"/>
    </row>
    <row r="552" spans="1:7" s="127" customFormat="1" ht="25.5" x14ac:dyDescent="0.25">
      <c r="A552" s="250">
        <v>3132</v>
      </c>
      <c r="B552" s="251"/>
      <c r="C552" s="252"/>
      <c r="D552" s="45" t="s">
        <v>49</v>
      </c>
      <c r="E552" s="34"/>
      <c r="F552" s="34">
        <v>0</v>
      </c>
      <c r="G552" s="34"/>
    </row>
    <row r="553" spans="1:7" s="35" customFormat="1" x14ac:dyDescent="0.25">
      <c r="A553" s="253">
        <v>32</v>
      </c>
      <c r="B553" s="254"/>
      <c r="C553" s="255"/>
      <c r="D553" s="161" t="s">
        <v>19</v>
      </c>
      <c r="E553" s="32">
        <v>2000</v>
      </c>
      <c r="F553" s="32">
        <f t="shared" ref="F553:F554" si="280">F554</f>
        <v>0</v>
      </c>
      <c r="G553" s="32">
        <f t="shared" ref="G553" si="281">F553/E553*100</f>
        <v>0</v>
      </c>
    </row>
    <row r="554" spans="1:7" s="35" customFormat="1" x14ac:dyDescent="0.25">
      <c r="A554" s="253">
        <v>321</v>
      </c>
      <c r="B554" s="254"/>
      <c r="C554" s="255"/>
      <c r="D554" s="161" t="s">
        <v>50</v>
      </c>
      <c r="E554" s="32"/>
      <c r="F554" s="32">
        <f t="shared" si="280"/>
        <v>0</v>
      </c>
      <c r="G554" s="32"/>
    </row>
    <row r="555" spans="1:7" s="127" customFormat="1" ht="25.5" x14ac:dyDescent="0.25">
      <c r="A555" s="250">
        <v>3212</v>
      </c>
      <c r="B555" s="251"/>
      <c r="C555" s="252"/>
      <c r="D555" s="45" t="s">
        <v>124</v>
      </c>
      <c r="E555" s="34"/>
      <c r="F555" s="34">
        <v>0</v>
      </c>
      <c r="G555" s="34"/>
    </row>
    <row r="556" spans="1:7" s="35" customFormat="1" ht="25.5" x14ac:dyDescent="0.25">
      <c r="A556" s="244" t="s">
        <v>144</v>
      </c>
      <c r="B556" s="245"/>
      <c r="C556" s="246"/>
      <c r="D556" s="178" t="s">
        <v>145</v>
      </c>
      <c r="E556" s="47">
        <f t="shared" ref="E556:F556" si="282">E557</f>
        <v>0</v>
      </c>
      <c r="F556" s="47">
        <f t="shared" si="282"/>
        <v>0</v>
      </c>
      <c r="G556" s="47">
        <v>0</v>
      </c>
    </row>
    <row r="557" spans="1:7" s="35" customFormat="1" x14ac:dyDescent="0.25">
      <c r="A557" s="258">
        <v>3</v>
      </c>
      <c r="B557" s="259"/>
      <c r="C557" s="260"/>
      <c r="D557" s="176" t="s">
        <v>9</v>
      </c>
      <c r="E557" s="32">
        <f t="shared" ref="E557:F557" si="283">E558+E565</f>
        <v>0</v>
      </c>
      <c r="F557" s="32">
        <f t="shared" si="283"/>
        <v>0</v>
      </c>
      <c r="G557" s="32">
        <v>0</v>
      </c>
    </row>
    <row r="558" spans="1:7" s="35" customFormat="1" x14ac:dyDescent="0.25">
      <c r="A558" s="253">
        <v>31</v>
      </c>
      <c r="B558" s="254"/>
      <c r="C558" s="255"/>
      <c r="D558" s="176" t="s">
        <v>10</v>
      </c>
      <c r="E558" s="32">
        <v>0</v>
      </c>
      <c r="F558" s="32">
        <f t="shared" ref="F558" si="284">F559+F561+F563</f>
        <v>0</v>
      </c>
      <c r="G558" s="32">
        <v>0</v>
      </c>
    </row>
    <row r="559" spans="1:7" s="35" customFormat="1" x14ac:dyDescent="0.25">
      <c r="A559" s="253">
        <v>311</v>
      </c>
      <c r="B559" s="254"/>
      <c r="C559" s="255"/>
      <c r="D559" s="176" t="s">
        <v>122</v>
      </c>
      <c r="E559" s="32"/>
      <c r="F559" s="32">
        <f t="shared" ref="F559" si="285">F560</f>
        <v>0</v>
      </c>
      <c r="G559" s="32"/>
    </row>
    <row r="560" spans="1:7" s="127" customFormat="1" x14ac:dyDescent="0.25">
      <c r="A560" s="250">
        <v>3111</v>
      </c>
      <c r="B560" s="251"/>
      <c r="C560" s="252"/>
      <c r="D560" s="45" t="s">
        <v>46</v>
      </c>
      <c r="E560" s="34"/>
      <c r="F560" s="34">
        <v>0</v>
      </c>
      <c r="G560" s="34"/>
    </row>
    <row r="561" spans="1:7" s="35" customFormat="1" x14ac:dyDescent="0.25">
      <c r="A561" s="253">
        <v>312</v>
      </c>
      <c r="B561" s="254"/>
      <c r="C561" s="255"/>
      <c r="D561" s="176" t="s">
        <v>47</v>
      </c>
      <c r="E561" s="32"/>
      <c r="F561" s="32">
        <f t="shared" ref="F561:F563" si="286">F562</f>
        <v>0</v>
      </c>
      <c r="G561" s="32"/>
    </row>
    <row r="562" spans="1:7" s="127" customFormat="1" x14ac:dyDescent="0.25">
      <c r="A562" s="250">
        <v>3121</v>
      </c>
      <c r="B562" s="251"/>
      <c r="C562" s="252"/>
      <c r="D562" s="45" t="s">
        <v>47</v>
      </c>
      <c r="E562" s="34"/>
      <c r="F562" s="34">
        <v>0</v>
      </c>
      <c r="G562" s="34"/>
    </row>
    <row r="563" spans="1:7" s="35" customFormat="1" x14ac:dyDescent="0.25">
      <c r="A563" s="253">
        <v>313</v>
      </c>
      <c r="B563" s="254"/>
      <c r="C563" s="255"/>
      <c r="D563" s="176" t="s">
        <v>48</v>
      </c>
      <c r="E563" s="32"/>
      <c r="F563" s="32">
        <f t="shared" si="286"/>
        <v>0</v>
      </c>
      <c r="G563" s="32"/>
    </row>
    <row r="564" spans="1:7" s="127" customFormat="1" ht="25.5" x14ac:dyDescent="0.25">
      <c r="A564" s="250">
        <v>3132</v>
      </c>
      <c r="B564" s="251"/>
      <c r="C564" s="252"/>
      <c r="D564" s="45" t="s">
        <v>49</v>
      </c>
      <c r="E564" s="34"/>
      <c r="F564" s="34">
        <v>0</v>
      </c>
      <c r="G564" s="34"/>
    </row>
    <row r="565" spans="1:7" s="35" customFormat="1" x14ac:dyDescent="0.25">
      <c r="A565" s="253">
        <v>32</v>
      </c>
      <c r="B565" s="254"/>
      <c r="C565" s="255"/>
      <c r="D565" s="176" t="s">
        <v>19</v>
      </c>
      <c r="E565" s="32">
        <v>0</v>
      </c>
      <c r="F565" s="32">
        <f t="shared" ref="F565:F566" si="287">F566</f>
        <v>0</v>
      </c>
      <c r="G565" s="32">
        <v>0</v>
      </c>
    </row>
    <row r="566" spans="1:7" s="35" customFormat="1" x14ac:dyDescent="0.25">
      <c r="A566" s="253">
        <v>321</v>
      </c>
      <c r="B566" s="254"/>
      <c r="C566" s="255"/>
      <c r="D566" s="176" t="s">
        <v>50</v>
      </c>
      <c r="E566" s="32"/>
      <c r="F566" s="32">
        <f t="shared" si="287"/>
        <v>0</v>
      </c>
      <c r="G566" s="32"/>
    </row>
    <row r="567" spans="1:7" s="127" customFormat="1" ht="25.5" x14ac:dyDescent="0.25">
      <c r="A567" s="250">
        <v>3212</v>
      </c>
      <c r="B567" s="251"/>
      <c r="C567" s="252"/>
      <c r="D567" s="45" t="s">
        <v>124</v>
      </c>
      <c r="E567" s="34"/>
      <c r="F567" s="34">
        <v>0</v>
      </c>
      <c r="G567" s="34"/>
    </row>
    <row r="568" spans="1:7" s="35" customFormat="1" ht="38.25" x14ac:dyDescent="0.25">
      <c r="A568" s="261" t="s">
        <v>250</v>
      </c>
      <c r="B568" s="262"/>
      <c r="C568" s="263"/>
      <c r="D568" s="168" t="s">
        <v>251</v>
      </c>
      <c r="E568" s="48">
        <f t="shared" ref="E568:F569" si="288">E569</f>
        <v>2485.16</v>
      </c>
      <c r="F568" s="48">
        <f t="shared" si="288"/>
        <v>2485.16</v>
      </c>
      <c r="G568" s="48">
        <f t="shared" ref="G568:G571" si="289">F568/E568*100</f>
        <v>100</v>
      </c>
    </row>
    <row r="569" spans="1:7" s="35" customFormat="1" x14ac:dyDescent="0.25">
      <c r="A569" s="244" t="s">
        <v>146</v>
      </c>
      <c r="B569" s="245"/>
      <c r="C569" s="246"/>
      <c r="D569" s="166" t="s">
        <v>147</v>
      </c>
      <c r="E569" s="47">
        <f t="shared" si="288"/>
        <v>2485.16</v>
      </c>
      <c r="F569" s="47">
        <f t="shared" si="288"/>
        <v>2485.16</v>
      </c>
      <c r="G569" s="47">
        <f t="shared" si="289"/>
        <v>100</v>
      </c>
    </row>
    <row r="570" spans="1:7" s="35" customFormat="1" x14ac:dyDescent="0.25">
      <c r="A570" s="258">
        <v>3</v>
      </c>
      <c r="B570" s="259"/>
      <c r="C570" s="260"/>
      <c r="D570" s="167" t="s">
        <v>9</v>
      </c>
      <c r="E570" s="32">
        <f t="shared" ref="E570:F570" si="290">E571+E578</f>
        <v>2485.16</v>
      </c>
      <c r="F570" s="32">
        <f t="shared" si="290"/>
        <v>2485.16</v>
      </c>
      <c r="G570" s="32">
        <f t="shared" si="289"/>
        <v>100</v>
      </c>
    </row>
    <row r="571" spans="1:7" s="35" customFormat="1" x14ac:dyDescent="0.25">
      <c r="A571" s="253">
        <v>38</v>
      </c>
      <c r="B571" s="254"/>
      <c r="C571" s="255"/>
      <c r="D571" s="163" t="s">
        <v>157</v>
      </c>
      <c r="E571" s="32">
        <v>2485.16</v>
      </c>
      <c r="F571" s="32">
        <f t="shared" ref="F571:F572" si="291">F572</f>
        <v>2485.16</v>
      </c>
      <c r="G571" s="32">
        <f t="shared" si="289"/>
        <v>100</v>
      </c>
    </row>
    <row r="572" spans="1:7" s="35" customFormat="1" x14ac:dyDescent="0.25">
      <c r="A572" s="253">
        <v>381</v>
      </c>
      <c r="B572" s="254"/>
      <c r="C572" s="255"/>
      <c r="D572" s="163" t="s">
        <v>43</v>
      </c>
      <c r="E572" s="32"/>
      <c r="F572" s="32">
        <f t="shared" si="291"/>
        <v>2485.16</v>
      </c>
      <c r="G572" s="32"/>
    </row>
    <row r="573" spans="1:7" s="127" customFormat="1" x14ac:dyDescent="0.25">
      <c r="A573" s="250">
        <v>3812</v>
      </c>
      <c r="B573" s="251"/>
      <c r="C573" s="252"/>
      <c r="D573" s="45" t="s">
        <v>249</v>
      </c>
      <c r="E573" s="34"/>
      <c r="F573" s="34">
        <v>2485.16</v>
      </c>
      <c r="G573" s="34"/>
    </row>
    <row r="574" spans="1:7" x14ac:dyDescent="0.25">
      <c r="F574" s="127"/>
    </row>
    <row r="575" spans="1:7" x14ac:dyDescent="0.25">
      <c r="A575" s="127" t="s">
        <v>284</v>
      </c>
      <c r="F575" s="127" t="s">
        <v>267</v>
      </c>
      <c r="G575" s="127"/>
    </row>
    <row r="576" spans="1:7" x14ac:dyDescent="0.25">
      <c r="F576" s="127" t="s">
        <v>268</v>
      </c>
      <c r="G576" s="127"/>
    </row>
  </sheetData>
  <mergeCells count="571">
    <mergeCell ref="A5:D5"/>
    <mergeCell ref="A566:C566"/>
    <mergeCell ref="A567:C567"/>
    <mergeCell ref="A338:C338"/>
    <mergeCell ref="A339:C339"/>
    <mergeCell ref="A340:C340"/>
    <mergeCell ref="A556:C556"/>
    <mergeCell ref="A557:C557"/>
    <mergeCell ref="A558:C558"/>
    <mergeCell ref="A559:C559"/>
    <mergeCell ref="A560:C560"/>
    <mergeCell ref="A561:C561"/>
    <mergeCell ref="A527:C527"/>
    <mergeCell ref="A517:C517"/>
    <mergeCell ref="A518:C518"/>
    <mergeCell ref="A519:C519"/>
    <mergeCell ref="A520:C520"/>
    <mergeCell ref="A521:C521"/>
    <mergeCell ref="A509:C509"/>
    <mergeCell ref="A510:C510"/>
    <mergeCell ref="A479:C479"/>
    <mergeCell ref="A290:C290"/>
    <mergeCell ref="A291:C291"/>
    <mergeCell ref="A292:C292"/>
    <mergeCell ref="A563:C563"/>
    <mergeCell ref="A564:C564"/>
    <mergeCell ref="A565:C565"/>
    <mergeCell ref="A526:C526"/>
    <mergeCell ref="A522:C522"/>
    <mergeCell ref="A523:C523"/>
    <mergeCell ref="A524:C524"/>
    <mergeCell ref="A525:C525"/>
    <mergeCell ref="A487:C487"/>
    <mergeCell ref="A492:C492"/>
    <mergeCell ref="A493:C493"/>
    <mergeCell ref="A494:C494"/>
    <mergeCell ref="A495:C495"/>
    <mergeCell ref="A512:C512"/>
    <mergeCell ref="A515:C515"/>
    <mergeCell ref="A511:C511"/>
    <mergeCell ref="A502:C502"/>
    <mergeCell ref="A503:C503"/>
    <mergeCell ref="A504:C504"/>
    <mergeCell ref="A505:C505"/>
    <mergeCell ref="A506:C506"/>
    <mergeCell ref="A539:C539"/>
    <mergeCell ref="A540:C540"/>
    <mergeCell ref="A541:C541"/>
    <mergeCell ref="A289:C289"/>
    <mergeCell ref="A284:C284"/>
    <mergeCell ref="A285:C285"/>
    <mergeCell ref="A286:C286"/>
    <mergeCell ref="A287:C287"/>
    <mergeCell ref="A278:C278"/>
    <mergeCell ref="A293:C293"/>
    <mergeCell ref="A283:C283"/>
    <mergeCell ref="A562:C562"/>
    <mergeCell ref="A544:C544"/>
    <mergeCell ref="A496:C496"/>
    <mergeCell ref="A488:C488"/>
    <mergeCell ref="A489:C489"/>
    <mergeCell ref="A490:C490"/>
    <mergeCell ref="A491:C491"/>
    <mergeCell ref="A428:C428"/>
    <mergeCell ref="A429:C429"/>
    <mergeCell ref="A430:C430"/>
    <mergeCell ref="A431:C431"/>
    <mergeCell ref="A434:C434"/>
    <mergeCell ref="A440:C440"/>
    <mergeCell ref="A406:C406"/>
    <mergeCell ref="A407:C407"/>
    <mergeCell ref="A409:C409"/>
    <mergeCell ref="A6:D6"/>
    <mergeCell ref="A90:C90"/>
    <mergeCell ref="A91:C91"/>
    <mergeCell ref="A92:C92"/>
    <mergeCell ref="A93:C93"/>
    <mergeCell ref="A94:C94"/>
    <mergeCell ref="A95:C95"/>
    <mergeCell ref="A311:C311"/>
    <mergeCell ref="A312:C312"/>
    <mergeCell ref="A299:C299"/>
    <mergeCell ref="A300:C300"/>
    <mergeCell ref="A301:C301"/>
    <mergeCell ref="A302:C302"/>
    <mergeCell ref="A294:C294"/>
    <mergeCell ref="A295:C295"/>
    <mergeCell ref="A296:C296"/>
    <mergeCell ref="A297:C297"/>
    <mergeCell ref="A298:C298"/>
    <mergeCell ref="A279:C279"/>
    <mergeCell ref="A280:C280"/>
    <mergeCell ref="A281:C281"/>
    <mergeCell ref="A282:C282"/>
    <mergeCell ref="A273:C273"/>
    <mergeCell ref="A274:C274"/>
    <mergeCell ref="A516:C516"/>
    <mergeCell ref="A513:C513"/>
    <mergeCell ref="A514:C514"/>
    <mergeCell ref="A507:C507"/>
    <mergeCell ref="A508:C508"/>
    <mergeCell ref="A552:C552"/>
    <mergeCell ref="A553:C553"/>
    <mergeCell ref="A543:C543"/>
    <mergeCell ref="A415:C415"/>
    <mergeCell ref="A416:C416"/>
    <mergeCell ref="A417:C417"/>
    <mergeCell ref="A423:C423"/>
    <mergeCell ref="A436:C436"/>
    <mergeCell ref="A437:C437"/>
    <mergeCell ref="A438:C438"/>
    <mergeCell ref="A439:C439"/>
    <mergeCell ref="A497:C497"/>
    <mergeCell ref="A498:C498"/>
    <mergeCell ref="A499:C499"/>
    <mergeCell ref="A500:C500"/>
    <mergeCell ref="A501:C501"/>
    <mergeCell ref="A460:C460"/>
    <mergeCell ref="A461:C461"/>
    <mergeCell ref="A458:C458"/>
    <mergeCell ref="A554:C554"/>
    <mergeCell ref="A555:C555"/>
    <mergeCell ref="A545:C545"/>
    <mergeCell ref="A546:C546"/>
    <mergeCell ref="A547:C547"/>
    <mergeCell ref="A548:C548"/>
    <mergeCell ref="A549:C549"/>
    <mergeCell ref="A550:C550"/>
    <mergeCell ref="A551:C551"/>
    <mergeCell ref="A484:C484"/>
    <mergeCell ref="A485:C485"/>
    <mergeCell ref="A486:C486"/>
    <mergeCell ref="A464:C464"/>
    <mergeCell ref="A465:C465"/>
    <mergeCell ref="A466:C466"/>
    <mergeCell ref="A474:C474"/>
    <mergeCell ref="A475:C475"/>
    <mergeCell ref="A478:C478"/>
    <mergeCell ref="A469:C469"/>
    <mergeCell ref="A470:C470"/>
    <mergeCell ref="A471:C471"/>
    <mergeCell ref="A472:C472"/>
    <mergeCell ref="A473:C473"/>
    <mergeCell ref="A476:C476"/>
    <mergeCell ref="A477:C477"/>
    <mergeCell ref="A480:C480"/>
    <mergeCell ref="A481:C481"/>
    <mergeCell ref="A482:C482"/>
    <mergeCell ref="A483:C483"/>
    <mergeCell ref="A467:C467"/>
    <mergeCell ref="A468:C468"/>
    <mergeCell ref="A456:C456"/>
    <mergeCell ref="A441:C441"/>
    <mergeCell ref="A442:C442"/>
    <mergeCell ref="A446:C446"/>
    <mergeCell ref="A449:C449"/>
    <mergeCell ref="A450:C450"/>
    <mergeCell ref="A457:C457"/>
    <mergeCell ref="A448:C448"/>
    <mergeCell ref="A455:C455"/>
    <mergeCell ref="A451:C451"/>
    <mergeCell ref="A452:C452"/>
    <mergeCell ref="A453:C453"/>
    <mergeCell ref="A454:C454"/>
    <mergeCell ref="A443:C443"/>
    <mergeCell ref="A444:C444"/>
    <mergeCell ref="A445:C445"/>
    <mergeCell ref="A447:C447"/>
    <mergeCell ref="A459:C459"/>
    <mergeCell ref="A462:C462"/>
    <mergeCell ref="A463:C463"/>
    <mergeCell ref="A435:C435"/>
    <mergeCell ref="A398:C398"/>
    <mergeCell ref="A399:C399"/>
    <mergeCell ref="A401:C401"/>
    <mergeCell ref="A392:C392"/>
    <mergeCell ref="A393:C393"/>
    <mergeCell ref="A394:C394"/>
    <mergeCell ref="A397:C397"/>
    <mergeCell ref="A402:C402"/>
    <mergeCell ref="A404:C404"/>
    <mergeCell ref="A395:C395"/>
    <mergeCell ref="A396:C396"/>
    <mergeCell ref="A424:C424"/>
    <mergeCell ref="A425:C425"/>
    <mergeCell ref="A426:C426"/>
    <mergeCell ref="A427:C427"/>
    <mergeCell ref="A418:C418"/>
    <mergeCell ref="A419:C419"/>
    <mergeCell ref="A420:C420"/>
    <mergeCell ref="A421:C421"/>
    <mergeCell ref="A422:C422"/>
    <mergeCell ref="A432:C432"/>
    <mergeCell ref="A400:C400"/>
    <mergeCell ref="A405:C405"/>
    <mergeCell ref="A387:C387"/>
    <mergeCell ref="A388:C388"/>
    <mergeCell ref="A389:C389"/>
    <mergeCell ref="A390:C390"/>
    <mergeCell ref="A391:C391"/>
    <mergeCell ref="A369:C369"/>
    <mergeCell ref="A370:C370"/>
    <mergeCell ref="A371:C371"/>
    <mergeCell ref="A385:C385"/>
    <mergeCell ref="A386:C386"/>
    <mergeCell ref="A377:C377"/>
    <mergeCell ref="A378:C378"/>
    <mergeCell ref="A383:C383"/>
    <mergeCell ref="A384:C384"/>
    <mergeCell ref="A372:C372"/>
    <mergeCell ref="A373:C373"/>
    <mergeCell ref="A374:C374"/>
    <mergeCell ref="A375:C375"/>
    <mergeCell ref="A379:C379"/>
    <mergeCell ref="A380:C380"/>
    <mergeCell ref="A381:C381"/>
    <mergeCell ref="A382:C382"/>
    <mergeCell ref="A348:C348"/>
    <mergeCell ref="A364:C364"/>
    <mergeCell ref="A365:C365"/>
    <mergeCell ref="A366:C366"/>
    <mergeCell ref="A367:C367"/>
    <mergeCell ref="A368:C368"/>
    <mergeCell ref="A376:C376"/>
    <mergeCell ref="A360:C360"/>
    <mergeCell ref="A361:C361"/>
    <mergeCell ref="A362:C362"/>
    <mergeCell ref="A363:C363"/>
    <mergeCell ref="A337:C337"/>
    <mergeCell ref="A359:C359"/>
    <mergeCell ref="A342:C342"/>
    <mergeCell ref="A343:C343"/>
    <mergeCell ref="A324:C324"/>
    <mergeCell ref="A325:C325"/>
    <mergeCell ref="A331:C331"/>
    <mergeCell ref="A332:C332"/>
    <mergeCell ref="A333:C333"/>
    <mergeCell ref="A349:C349"/>
    <mergeCell ref="A350:C350"/>
    <mergeCell ref="A330:C330"/>
    <mergeCell ref="A354:C354"/>
    <mergeCell ref="A355:C355"/>
    <mergeCell ref="A356:C356"/>
    <mergeCell ref="A357:C357"/>
    <mergeCell ref="A358:C358"/>
    <mergeCell ref="A351:C351"/>
    <mergeCell ref="A352:C352"/>
    <mergeCell ref="A353:C353"/>
    <mergeCell ref="A344:C344"/>
    <mergeCell ref="A345:C345"/>
    <mergeCell ref="A346:C346"/>
    <mergeCell ref="A347:C347"/>
    <mergeCell ref="A318:C318"/>
    <mergeCell ref="A319:C319"/>
    <mergeCell ref="A326:C326"/>
    <mergeCell ref="A327:C327"/>
    <mergeCell ref="A328:C328"/>
    <mergeCell ref="A329:C329"/>
    <mergeCell ref="A313:C313"/>
    <mergeCell ref="A314:C314"/>
    <mergeCell ref="A336:C336"/>
    <mergeCell ref="A315:C315"/>
    <mergeCell ref="A334:C334"/>
    <mergeCell ref="A335:C335"/>
    <mergeCell ref="A235:C235"/>
    <mergeCell ref="A236:C236"/>
    <mergeCell ref="A228:C228"/>
    <mergeCell ref="A240:C240"/>
    <mergeCell ref="A241:C241"/>
    <mergeCell ref="A231:C231"/>
    <mergeCell ref="A232:C232"/>
    <mergeCell ref="A233:C233"/>
    <mergeCell ref="A234:C234"/>
    <mergeCell ref="A237:C237"/>
    <mergeCell ref="A238:C238"/>
    <mergeCell ref="A239:C239"/>
    <mergeCell ref="A200:C200"/>
    <mergeCell ref="A201:C201"/>
    <mergeCell ref="A212:C212"/>
    <mergeCell ref="A217:C217"/>
    <mergeCell ref="A226:C226"/>
    <mergeCell ref="A227:C227"/>
    <mergeCell ref="A229:C229"/>
    <mergeCell ref="A230:C230"/>
    <mergeCell ref="A222:C222"/>
    <mergeCell ref="A223:C223"/>
    <mergeCell ref="A224:C224"/>
    <mergeCell ref="A225:C225"/>
    <mergeCell ref="A211:C211"/>
    <mergeCell ref="A202:C202"/>
    <mergeCell ref="A203:C203"/>
    <mergeCell ref="A204:C204"/>
    <mergeCell ref="A207:C207"/>
    <mergeCell ref="A208:C208"/>
    <mergeCell ref="A209:C209"/>
    <mergeCell ref="A210:C210"/>
    <mergeCell ref="A205:C205"/>
    <mergeCell ref="A206:C206"/>
    <mergeCell ref="A65:C65"/>
    <mergeCell ref="A66:C66"/>
    <mergeCell ref="A24:C24"/>
    <mergeCell ref="A25:C25"/>
    <mergeCell ref="A26:C26"/>
    <mergeCell ref="A27:C27"/>
    <mergeCell ref="A44:C44"/>
    <mergeCell ref="A45:C45"/>
    <mergeCell ref="A46:C46"/>
    <mergeCell ref="A47:C47"/>
    <mergeCell ref="A48:C48"/>
    <mergeCell ref="A29:C29"/>
    <mergeCell ref="A30:C30"/>
    <mergeCell ref="A31:C31"/>
    <mergeCell ref="A32:C32"/>
    <mergeCell ref="A64:C64"/>
    <mergeCell ref="A49:C49"/>
    <mergeCell ref="A50:C50"/>
    <mergeCell ref="A63:C63"/>
    <mergeCell ref="A52:C52"/>
    <mergeCell ref="A53:C53"/>
    <mergeCell ref="A61:C61"/>
    <mergeCell ref="A60:C60"/>
    <mergeCell ref="A54:C54"/>
    <mergeCell ref="A20:C20"/>
    <mergeCell ref="A21:C21"/>
    <mergeCell ref="A28:C28"/>
    <mergeCell ref="A22:C22"/>
    <mergeCell ref="A23:C23"/>
    <mergeCell ref="A39:C39"/>
    <mergeCell ref="A40:C40"/>
    <mergeCell ref="A41:C41"/>
    <mergeCell ref="A42:C42"/>
    <mergeCell ref="A67:C67"/>
    <mergeCell ref="A68:C68"/>
    <mergeCell ref="A59:C59"/>
    <mergeCell ref="A3:G3"/>
    <mergeCell ref="A10:C10"/>
    <mergeCell ref="A7:C7"/>
    <mergeCell ref="A43:C43"/>
    <mergeCell ref="A34:C34"/>
    <mergeCell ref="A35:C35"/>
    <mergeCell ref="A36:C36"/>
    <mergeCell ref="A37:C37"/>
    <mergeCell ref="A38:C38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33:C33"/>
    <mergeCell ref="A19:C19"/>
    <mergeCell ref="A55:C55"/>
    <mergeCell ref="A56:C56"/>
    <mergeCell ref="A57:C57"/>
    <mergeCell ref="A58:C58"/>
    <mergeCell ref="A62:C62"/>
    <mergeCell ref="A51:C51"/>
    <mergeCell ref="A146:C146"/>
    <mergeCell ref="A109:C109"/>
    <mergeCell ref="A110:C110"/>
    <mergeCell ref="A111:C111"/>
    <mergeCell ref="A133:C133"/>
    <mergeCell ref="A134:C134"/>
    <mergeCell ref="A107:C107"/>
    <mergeCell ref="A108:C108"/>
    <mergeCell ref="A114:C114"/>
    <mergeCell ref="A115:C115"/>
    <mergeCell ref="A102:C102"/>
    <mergeCell ref="A69:C69"/>
    <mergeCell ref="A70:C70"/>
    <mergeCell ref="A71:C71"/>
    <mergeCell ref="A72:C72"/>
    <mergeCell ref="A73:C73"/>
    <mergeCell ref="A89:C89"/>
    <mergeCell ref="A96:C96"/>
    <mergeCell ref="A573:C573"/>
    <mergeCell ref="A410:C410"/>
    <mergeCell ref="A411:C411"/>
    <mergeCell ref="A412:C412"/>
    <mergeCell ref="A413:C413"/>
    <mergeCell ref="A414:C414"/>
    <mergeCell ref="A248:C248"/>
    <mergeCell ref="A258:C258"/>
    <mergeCell ref="A259:C259"/>
    <mergeCell ref="A260:C260"/>
    <mergeCell ref="A261:C261"/>
    <mergeCell ref="A262:C262"/>
    <mergeCell ref="A542:C542"/>
    <mergeCell ref="A528:C528"/>
    <mergeCell ref="A529:C529"/>
    <mergeCell ref="A530:C530"/>
    <mergeCell ref="A531:C531"/>
    <mergeCell ref="A532:C532"/>
    <mergeCell ref="A538:C538"/>
    <mergeCell ref="A275:C275"/>
    <mergeCell ref="A276:C276"/>
    <mergeCell ref="A277:C277"/>
    <mergeCell ref="A257:C257"/>
    <mergeCell ref="A268:C268"/>
    <mergeCell ref="A78:C78"/>
    <mergeCell ref="A79:C79"/>
    <mergeCell ref="A80:C80"/>
    <mergeCell ref="A74:C74"/>
    <mergeCell ref="A572:C572"/>
    <mergeCell ref="A81:C81"/>
    <mergeCell ref="A82:C82"/>
    <mergeCell ref="A83:C83"/>
    <mergeCell ref="A84:C84"/>
    <mergeCell ref="A85:C85"/>
    <mergeCell ref="A86:C86"/>
    <mergeCell ref="A87:C87"/>
    <mergeCell ref="A88:C88"/>
    <mergeCell ref="A117:C117"/>
    <mergeCell ref="A99:C99"/>
    <mergeCell ref="A100:C100"/>
    <mergeCell ref="A101:C101"/>
    <mergeCell ref="A98:C98"/>
    <mergeCell ref="A97:C97"/>
    <mergeCell ref="A166:C166"/>
    <mergeCell ref="A171:C171"/>
    <mergeCell ref="A169:C169"/>
    <mergeCell ref="A170:C170"/>
    <mergeCell ref="A168:C168"/>
    <mergeCell ref="A571:C571"/>
    <mergeCell ref="A125:C125"/>
    <mergeCell ref="A105:C105"/>
    <mergeCell ref="A140:C140"/>
    <mergeCell ref="A156:C156"/>
    <mergeCell ref="A242:C242"/>
    <mergeCell ref="A244:C244"/>
    <mergeCell ref="A246:C246"/>
    <mergeCell ref="A247:C247"/>
    <mergeCell ref="A118:C118"/>
    <mergeCell ref="A119:C119"/>
    <mergeCell ref="A120:C120"/>
    <mergeCell ref="A121:C121"/>
    <mergeCell ref="A122:C122"/>
    <mergeCell ref="A123:C123"/>
    <mergeCell ref="A143:C143"/>
    <mergeCell ref="A124:C124"/>
    <mergeCell ref="A144:C144"/>
    <mergeCell ref="A145:C145"/>
    <mergeCell ref="A126:C126"/>
    <mergeCell ref="A127:C127"/>
    <mergeCell ref="A128:C128"/>
    <mergeCell ref="A184:C184"/>
    <mergeCell ref="A185:C185"/>
    <mergeCell ref="A176:C176"/>
    <mergeCell ref="A177:C177"/>
    <mergeCell ref="A178:C178"/>
    <mergeCell ref="A179:C179"/>
    <mergeCell ref="A188:C188"/>
    <mergeCell ref="A189:C189"/>
    <mergeCell ref="A183:C183"/>
    <mergeCell ref="A568:C568"/>
    <mergeCell ref="A569:C569"/>
    <mergeCell ref="A186:C186"/>
    <mergeCell ref="A195:C195"/>
    <mergeCell ref="A197:C197"/>
    <mergeCell ref="A196:C196"/>
    <mergeCell ref="A187:C187"/>
    <mergeCell ref="A198:C198"/>
    <mergeCell ref="A192:C192"/>
    <mergeCell ref="A194:C194"/>
    <mergeCell ref="A190:C190"/>
    <mergeCell ref="A191:C191"/>
    <mergeCell ref="A218:C218"/>
    <mergeCell ref="A219:C219"/>
    <mergeCell ref="A220:C220"/>
    <mergeCell ref="A221:C221"/>
    <mergeCell ref="A199:C199"/>
    <mergeCell ref="A570:C570"/>
    <mergeCell ref="A148:C148"/>
    <mergeCell ref="A149:C149"/>
    <mergeCell ref="A150:C150"/>
    <mergeCell ref="A151:C151"/>
    <mergeCell ref="A152:C152"/>
    <mergeCell ref="A153:C153"/>
    <mergeCell ref="A254:C254"/>
    <mergeCell ref="A255:C255"/>
    <mergeCell ref="A256:C256"/>
    <mergeCell ref="A433:C433"/>
    <mergeCell ref="A537:C537"/>
    <mergeCell ref="A533:C533"/>
    <mergeCell ref="A534:C534"/>
    <mergeCell ref="A535:C535"/>
    <mergeCell ref="A536:C536"/>
    <mergeCell ref="A160:C160"/>
    <mergeCell ref="A161:C161"/>
    <mergeCell ref="A162:C162"/>
    <mergeCell ref="A154:C154"/>
    <mergeCell ref="A155:C155"/>
    <mergeCell ref="A243:C243"/>
    <mergeCell ref="A157:C157"/>
    <mergeCell ref="A158:C158"/>
    <mergeCell ref="A271:C271"/>
    <mergeCell ref="A272:C272"/>
    <mergeCell ref="A303:C303"/>
    <mergeCell ref="A304:C304"/>
    <mergeCell ref="A307:C307"/>
    <mergeCell ref="A305:C305"/>
    <mergeCell ref="A112:C112"/>
    <mergeCell ref="A113:C113"/>
    <mergeCell ref="A103:C103"/>
    <mergeCell ref="A106:C106"/>
    <mergeCell ref="A104:C104"/>
    <mergeCell ref="A129:C129"/>
    <mergeCell ref="A130:C130"/>
    <mergeCell ref="A135:C135"/>
    <mergeCell ref="A138:C138"/>
    <mergeCell ref="A139:C139"/>
    <mergeCell ref="A136:C136"/>
    <mergeCell ref="A137:C137"/>
    <mergeCell ref="A141:C141"/>
    <mergeCell ref="A142:C142"/>
    <mergeCell ref="A159:C159"/>
    <mergeCell ref="A163:C163"/>
    <mergeCell ref="A164:C164"/>
    <mergeCell ref="A165:C165"/>
    <mergeCell ref="A1:G1"/>
    <mergeCell ref="A250:C250"/>
    <mergeCell ref="A251:C251"/>
    <mergeCell ref="A252:C252"/>
    <mergeCell ref="A253:C253"/>
    <mergeCell ref="A263:C263"/>
    <mergeCell ref="A264:C264"/>
    <mergeCell ref="A265:C265"/>
    <mergeCell ref="A266:C266"/>
    <mergeCell ref="A75:C75"/>
    <mergeCell ref="A76:C76"/>
    <mergeCell ref="A77:C77"/>
    <mergeCell ref="A213:C213"/>
    <mergeCell ref="A214:C214"/>
    <mergeCell ref="A215:C215"/>
    <mergeCell ref="A216:C216"/>
    <mergeCell ref="A181:C181"/>
    <mergeCell ref="A182:C182"/>
    <mergeCell ref="A167:C167"/>
    <mergeCell ref="A180:C180"/>
    <mergeCell ref="A172:C172"/>
    <mergeCell ref="A173:C173"/>
    <mergeCell ref="A174:C174"/>
    <mergeCell ref="A175:C175"/>
    <mergeCell ref="A249:C249"/>
    <mergeCell ref="A147:C147"/>
    <mergeCell ref="A116:C116"/>
    <mergeCell ref="A131:C131"/>
    <mergeCell ref="A132:C132"/>
    <mergeCell ref="A245:C245"/>
    <mergeCell ref="A193:C193"/>
    <mergeCell ref="A403:C403"/>
    <mergeCell ref="A408:C408"/>
    <mergeCell ref="A341:C341"/>
    <mergeCell ref="A316:C316"/>
    <mergeCell ref="A317:C317"/>
    <mergeCell ref="A320:C320"/>
    <mergeCell ref="A321:C321"/>
    <mergeCell ref="A322:C322"/>
    <mergeCell ref="A323:C323"/>
    <mergeCell ref="A267:C267"/>
    <mergeCell ref="A288:C288"/>
    <mergeCell ref="A306:C306"/>
    <mergeCell ref="A308:C308"/>
    <mergeCell ref="A309:C309"/>
    <mergeCell ref="A310:C310"/>
    <mergeCell ref="A269:C269"/>
    <mergeCell ref="A270:C27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Zrinka</cp:lastModifiedBy>
  <cp:lastPrinted>2025-03-18T06:31:26Z</cp:lastPrinted>
  <dcterms:created xsi:type="dcterms:W3CDTF">2022-08-12T12:51:27Z</dcterms:created>
  <dcterms:modified xsi:type="dcterms:W3CDTF">2025-04-02T07:19:09Z</dcterms:modified>
</cp:coreProperties>
</file>