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Zrinka\Documents\IZVJEŠTAJI\IZVJEŠTAJI 2022\01.01.-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G288" i="9"/>
  <c r="F288" i="9"/>
  <c r="F287" i="9"/>
  <c r="F286" i="9"/>
  <c r="H285" i="9"/>
  <c r="G285" i="9"/>
  <c r="E285" i="9" s="1"/>
  <c r="B285" i="9" s="1"/>
  <c r="F285" i="9"/>
  <c r="H284" i="9"/>
  <c r="G284" i="9"/>
  <c r="F284" i="9"/>
  <c r="H283" i="9"/>
  <c r="G283" i="9"/>
  <c r="F283" i="9"/>
  <c r="F282" i="9"/>
  <c r="H281" i="9"/>
  <c r="G281" i="9"/>
  <c r="F281" i="9"/>
  <c r="H280" i="9"/>
  <c r="G280" i="9"/>
  <c r="F280" i="9"/>
  <c r="H279" i="9"/>
  <c r="G279" i="9"/>
  <c r="E279" i="9" s="1"/>
  <c r="B279" i="9" s="1"/>
  <c r="F279" i="9"/>
  <c r="F278" i="9"/>
  <c r="F277" i="9"/>
  <c r="F275" i="9" s="1"/>
  <c r="F276" i="9"/>
  <c r="L274" i="9"/>
  <c r="F274" i="9" s="1"/>
  <c r="H274" i="9"/>
  <c r="I273" i="9"/>
  <c r="E273" i="9" s="1"/>
  <c r="B273" i="9" s="1"/>
  <c r="H273" i="9"/>
  <c r="F273" i="9"/>
  <c r="E272" i="9"/>
  <c r="M271" i="9"/>
  <c r="F271" i="9" s="1"/>
  <c r="L271" i="9"/>
  <c r="E271" i="9"/>
  <c r="M270" i="9"/>
  <c r="L270" i="9"/>
  <c r="F270" i="9" s="1"/>
  <c r="E270" i="9"/>
  <c r="B270" i="9" s="1"/>
  <c r="M269" i="9"/>
  <c r="L269" i="9"/>
  <c r="E269" i="9"/>
  <c r="M268" i="9"/>
  <c r="L268" i="9"/>
  <c r="F268" i="9" s="1"/>
  <c r="E268" i="9"/>
  <c r="M267" i="9"/>
  <c r="L267" i="9"/>
  <c r="F267" i="9"/>
  <c r="B267" i="9" s="1"/>
  <c r="E267" i="9"/>
  <c r="M266" i="9"/>
  <c r="L266" i="9"/>
  <c r="F266" i="9" s="1"/>
  <c r="B266" i="9" s="1"/>
  <c r="E266" i="9"/>
  <c r="M265" i="9"/>
  <c r="F265" i="9" s="1"/>
  <c r="B265" i="9" s="1"/>
  <c r="L265" i="9"/>
  <c r="E265" i="9"/>
  <c r="M264" i="9"/>
  <c r="F264" i="9" s="1"/>
  <c r="L264" i="9"/>
  <c r="E264" i="9"/>
  <c r="B264" i="9" s="1"/>
  <c r="M263" i="9"/>
  <c r="F263" i="9" s="1"/>
  <c r="L263" i="9"/>
  <c r="E263" i="9"/>
  <c r="M262" i="9"/>
  <c r="L262" i="9"/>
  <c r="F262" i="9" s="1"/>
  <c r="E262" i="9"/>
  <c r="B262" i="9" s="1"/>
  <c r="M261" i="9"/>
  <c r="L261" i="9"/>
  <c r="F261" i="9" s="1"/>
  <c r="B261" i="9" s="1"/>
  <c r="E261" i="9"/>
  <c r="M260" i="9"/>
  <c r="L260" i="9"/>
  <c r="F260" i="9" s="1"/>
  <c r="E260" i="9"/>
  <c r="B260" i="9" s="1"/>
  <c r="M259" i="9"/>
  <c r="L259" i="9"/>
  <c r="F259" i="9"/>
  <c r="B259" i="9" s="1"/>
  <c r="E259" i="9"/>
  <c r="M258" i="9"/>
  <c r="L258" i="9"/>
  <c r="F258" i="9" s="1"/>
  <c r="E258" i="9"/>
  <c r="B258" i="9" s="1"/>
  <c r="M257" i="9"/>
  <c r="L257" i="9"/>
  <c r="F257" i="9"/>
  <c r="B257" i="9" s="1"/>
  <c r="E257" i="9"/>
  <c r="M256" i="9"/>
  <c r="L256" i="9"/>
  <c r="F256" i="9" s="1"/>
  <c r="E256" i="9"/>
  <c r="B256" i="9" s="1"/>
  <c r="M255" i="9"/>
  <c r="L255" i="9"/>
  <c r="F255" i="9"/>
  <c r="E255" i="9"/>
  <c r="M254" i="9"/>
  <c r="L254" i="9"/>
  <c r="F254" i="9" s="1"/>
  <c r="E254" i="9"/>
  <c r="M253" i="9"/>
  <c r="L253" i="9"/>
  <c r="F253" i="9" s="1"/>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M246" i="9"/>
  <c r="L246" i="9"/>
  <c r="F246" i="9" s="1"/>
  <c r="E246" i="9"/>
  <c r="B246" i="9" s="1"/>
  <c r="M245" i="9"/>
  <c r="L245" i="9"/>
  <c r="E245" i="9"/>
  <c r="M244" i="9"/>
  <c r="L244" i="9"/>
  <c r="F244" i="9" s="1"/>
  <c r="E244" i="9"/>
  <c r="M243" i="9"/>
  <c r="L243" i="9"/>
  <c r="F243" i="9"/>
  <c r="E243" i="9"/>
  <c r="B243" i="9"/>
  <c r="M242" i="9"/>
  <c r="L242" i="9"/>
  <c r="F242" i="9" s="1"/>
  <c r="E242" i="9"/>
  <c r="M241" i="9"/>
  <c r="F241" i="9" s="1"/>
  <c r="B241" i="9" s="1"/>
  <c r="L241" i="9"/>
  <c r="E241" i="9"/>
  <c r="M240" i="9"/>
  <c r="L240" i="9"/>
  <c r="F240" i="9" s="1"/>
  <c r="E240" i="9"/>
  <c r="M239" i="9"/>
  <c r="F239" i="9" s="1"/>
  <c r="L239" i="9"/>
  <c r="E239" i="9"/>
  <c r="M238" i="9"/>
  <c r="L238" i="9"/>
  <c r="F238" i="9" s="1"/>
  <c r="E238" i="9"/>
  <c r="B238" i="9" s="1"/>
  <c r="M237" i="9"/>
  <c r="L237" i="9"/>
  <c r="F237" i="9" s="1"/>
  <c r="B237" i="9" s="1"/>
  <c r="E237" i="9"/>
  <c r="M236" i="9"/>
  <c r="L236" i="9"/>
  <c r="F236" i="9" s="1"/>
  <c r="E236" i="9"/>
  <c r="M235" i="9"/>
  <c r="L235" i="9"/>
  <c r="F235" i="9"/>
  <c r="B235" i="9" s="1"/>
  <c r="E235" i="9"/>
  <c r="M234" i="9"/>
  <c r="L234" i="9"/>
  <c r="F234" i="9" s="1"/>
  <c r="E234" i="9"/>
  <c r="M233" i="9"/>
  <c r="F233" i="9" s="1"/>
  <c r="B233" i="9" s="1"/>
  <c r="L233" i="9"/>
  <c r="E233" i="9"/>
  <c r="M232" i="9"/>
  <c r="L232" i="9"/>
  <c r="F232" i="9" s="1"/>
  <c r="E232" i="9"/>
  <c r="M231" i="9"/>
  <c r="F231" i="9" s="1"/>
  <c r="L231" i="9"/>
  <c r="E231" i="9"/>
  <c r="M230" i="9"/>
  <c r="L230" i="9"/>
  <c r="F230" i="9" s="1"/>
  <c r="E230" i="9"/>
  <c r="B230" i="9" s="1"/>
  <c r="M229" i="9"/>
  <c r="L229" i="9"/>
  <c r="F229" i="9" s="1"/>
  <c r="B229" i="9" s="1"/>
  <c r="E229" i="9"/>
  <c r="M228" i="9"/>
  <c r="L228" i="9"/>
  <c r="F228" i="9" s="1"/>
  <c r="E228" i="9"/>
  <c r="B228" i="9" s="1"/>
  <c r="M227" i="9"/>
  <c r="L227" i="9"/>
  <c r="F227" i="9"/>
  <c r="B227" i="9" s="1"/>
  <c r="E227" i="9"/>
  <c r="M226" i="9"/>
  <c r="L226" i="9"/>
  <c r="F226" i="9" s="1"/>
  <c r="E226" i="9"/>
  <c r="B226" i="9" s="1"/>
  <c r="H225" i="9"/>
  <c r="G225" i="9"/>
  <c r="F225" i="9"/>
  <c r="M224" i="9"/>
  <c r="L224" i="9"/>
  <c r="F224" i="9" s="1"/>
  <c r="E224" i="9"/>
  <c r="M223" i="9"/>
  <c r="F223" i="9" s="1"/>
  <c r="L223" i="9"/>
  <c r="E223" i="9"/>
  <c r="B223" i="9" s="1"/>
  <c r="M222" i="9"/>
  <c r="L222" i="9"/>
  <c r="F222" i="9" s="1"/>
  <c r="E222" i="9"/>
  <c r="M221" i="9"/>
  <c r="L221" i="9"/>
  <c r="F221" i="9" s="1"/>
  <c r="B221" i="9" s="1"/>
  <c r="E221" i="9"/>
  <c r="M220" i="9"/>
  <c r="L220" i="9"/>
  <c r="F220" i="9" s="1"/>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G159" i="9"/>
  <c r="E159" i="9" s="1"/>
  <c r="B159" i="9" s="1"/>
  <c r="F159" i="9"/>
  <c r="H158" i="9"/>
  <c r="E158" i="9" s="1"/>
  <c r="G158" i="9"/>
  <c r="F158" i="9"/>
  <c r="B158" i="9"/>
  <c r="H157" i="9"/>
  <c r="G157" i="9"/>
  <c r="E157" i="9" s="1"/>
  <c r="B157" i="9" s="1"/>
  <c r="F157" i="9"/>
  <c r="H156" i="9"/>
  <c r="G156" i="9"/>
  <c r="F156" i="9"/>
  <c r="H155" i="9"/>
  <c r="E155" i="9" s="1"/>
  <c r="B155" i="9" s="1"/>
  <c r="G155" i="9"/>
  <c r="F155" i="9"/>
  <c r="H154" i="9"/>
  <c r="G154" i="9"/>
  <c r="F154" i="9"/>
  <c r="E154" i="9"/>
  <c r="B154" i="9" s="1"/>
  <c r="H153" i="9"/>
  <c r="G153" i="9"/>
  <c r="E153" i="9" s="1"/>
  <c r="B153" i="9" s="1"/>
  <c r="F153" i="9"/>
  <c r="H152" i="9"/>
  <c r="G152" i="9"/>
  <c r="F152" i="9"/>
  <c r="H151" i="9"/>
  <c r="G151" i="9"/>
  <c r="E151" i="9" s="1"/>
  <c r="B151" i="9" s="1"/>
  <c r="F151" i="9"/>
  <c r="H150" i="9"/>
  <c r="E150" i="9" s="1"/>
  <c r="G150" i="9"/>
  <c r="F150" i="9"/>
  <c r="B150" i="9"/>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F144" i="9"/>
  <c r="H143" i="9"/>
  <c r="G143" i="9"/>
  <c r="E143" i="9" s="1"/>
  <c r="B143" i="9" s="1"/>
  <c r="F143" i="9"/>
  <c r="F142" i="9"/>
  <c r="H141" i="9"/>
  <c r="G141" i="9"/>
  <c r="E141" i="9" s="1"/>
  <c r="B141" i="9" s="1"/>
  <c r="F141" i="9"/>
  <c r="H140" i="9"/>
  <c r="E140" i="9" s="1"/>
  <c r="B140" i="9" s="1"/>
  <c r="G140" i="9"/>
  <c r="F140" i="9"/>
  <c r="H139" i="9"/>
  <c r="G139" i="9"/>
  <c r="F139" i="9"/>
  <c r="E139" i="9"/>
  <c r="B139" i="9" s="1"/>
  <c r="H138" i="9"/>
  <c r="E138" i="9" s="1"/>
  <c r="B138" i="9" s="1"/>
  <c r="G138" i="9"/>
  <c r="F138" i="9"/>
  <c r="H137" i="9"/>
  <c r="G137" i="9"/>
  <c r="E137" i="9" s="1"/>
  <c r="B137" i="9" s="1"/>
  <c r="F137" i="9"/>
  <c r="H136" i="9"/>
  <c r="G136" i="9"/>
  <c r="F136" i="9"/>
  <c r="H135" i="9"/>
  <c r="G135" i="9"/>
  <c r="E135" i="9" s="1"/>
  <c r="F135" i="9"/>
  <c r="B135" i="9"/>
  <c r="H134" i="9"/>
  <c r="G134" i="9"/>
  <c r="E134" i="9" s="1"/>
  <c r="B134" i="9" s="1"/>
  <c r="F134" i="9"/>
  <c r="H133" i="9"/>
  <c r="G133" i="9"/>
  <c r="E133" i="9" s="1"/>
  <c r="B133" i="9" s="1"/>
  <c r="F133" i="9"/>
  <c r="H132" i="9"/>
  <c r="E132" i="9" s="1"/>
  <c r="B132" i="9" s="1"/>
  <c r="G132" i="9"/>
  <c r="F132" i="9"/>
  <c r="H131" i="9"/>
  <c r="G131" i="9"/>
  <c r="F131" i="9"/>
  <c r="E131" i="9"/>
  <c r="B131" i="9" s="1"/>
  <c r="H130" i="9"/>
  <c r="E130" i="9" s="1"/>
  <c r="B130" i="9" s="1"/>
  <c r="G130" i="9"/>
  <c r="F130" i="9"/>
  <c r="H129" i="9"/>
  <c r="G129" i="9"/>
  <c r="E129" i="9" s="1"/>
  <c r="B129" i="9" s="1"/>
  <c r="F129" i="9"/>
  <c r="H128" i="9"/>
  <c r="G128" i="9"/>
  <c r="F128" i="9"/>
  <c r="H127" i="9"/>
  <c r="G127" i="9"/>
  <c r="E127" i="9" s="1"/>
  <c r="F127" i="9"/>
  <c r="B127" i="9"/>
  <c r="H126" i="9"/>
  <c r="G126" i="9"/>
  <c r="E126" i="9" s="1"/>
  <c r="B126" i="9" s="1"/>
  <c r="F126" i="9"/>
  <c r="H125" i="9"/>
  <c r="G125" i="9"/>
  <c r="E125" i="9" s="1"/>
  <c r="B125" i="9" s="1"/>
  <c r="F125" i="9"/>
  <c r="H124" i="9"/>
  <c r="E124" i="9" s="1"/>
  <c r="B124" i="9" s="1"/>
  <c r="G124" i="9"/>
  <c r="F124" i="9"/>
  <c r="H123" i="9"/>
  <c r="G123" i="9"/>
  <c r="F123" i="9"/>
  <c r="E123" i="9"/>
  <c r="B123" i="9" s="1"/>
  <c r="H122" i="9"/>
  <c r="E122" i="9" s="1"/>
  <c r="B122" i="9" s="1"/>
  <c r="G122" i="9"/>
  <c r="F122" i="9"/>
  <c r="H121" i="9"/>
  <c r="G121" i="9"/>
  <c r="E121" i="9" s="1"/>
  <c r="B121" i="9" s="1"/>
  <c r="F121" i="9"/>
  <c r="H120" i="9"/>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E114" i="9" s="1"/>
  <c r="B114" i="9" s="1"/>
  <c r="G114" i="9"/>
  <c r="F114" i="9"/>
  <c r="H113" i="9"/>
  <c r="G113" i="9"/>
  <c r="E113" i="9" s="1"/>
  <c r="B113" i="9" s="1"/>
  <c r="F113" i="9"/>
  <c r="H112" i="9"/>
  <c r="G112" i="9"/>
  <c r="F112" i="9"/>
  <c r="H111" i="9"/>
  <c r="G111" i="9"/>
  <c r="E111" i="9" s="1"/>
  <c r="B111" i="9" s="1"/>
  <c r="F111" i="9"/>
  <c r="H110" i="9"/>
  <c r="G110" i="9"/>
  <c r="E110" i="9" s="1"/>
  <c r="B110" i="9" s="1"/>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F104" i="9"/>
  <c r="H103" i="9"/>
  <c r="G103" i="9"/>
  <c r="E103" i="9" s="1"/>
  <c r="F103" i="9"/>
  <c r="B103" i="9"/>
  <c r="H102" i="9"/>
  <c r="E102" i="9" s="1"/>
  <c r="B102" i="9" s="1"/>
  <c r="G102" i="9"/>
  <c r="F102" i="9"/>
  <c r="H101" i="9"/>
  <c r="G101" i="9"/>
  <c r="E101" i="9" s="1"/>
  <c r="B101" i="9" s="1"/>
  <c r="F101" i="9"/>
  <c r="H100" i="9"/>
  <c r="E100" i="9" s="1"/>
  <c r="B100" i="9" s="1"/>
  <c r="G100" i="9"/>
  <c r="F100" i="9"/>
  <c r="H99" i="9"/>
  <c r="G99" i="9"/>
  <c r="F99" i="9"/>
  <c r="E99" i="9"/>
  <c r="B99" i="9" s="1"/>
  <c r="H98" i="9"/>
  <c r="E98" i="9" s="1"/>
  <c r="B98" i="9" s="1"/>
  <c r="G98" i="9"/>
  <c r="F98" i="9"/>
  <c r="H97" i="9"/>
  <c r="G97" i="9"/>
  <c r="E97" i="9" s="1"/>
  <c r="B97" i="9" s="1"/>
  <c r="F97" i="9"/>
  <c r="H96" i="9"/>
  <c r="G96" i="9"/>
  <c r="F96" i="9"/>
  <c r="H95" i="9"/>
  <c r="G95" i="9"/>
  <c r="E95" i="9" s="1"/>
  <c r="F95" i="9"/>
  <c r="B95" i="9"/>
  <c r="H94" i="9"/>
  <c r="E94" i="9" s="1"/>
  <c r="B94" i="9" s="1"/>
  <c r="G94" i="9"/>
  <c r="F94" i="9"/>
  <c r="H93" i="9"/>
  <c r="G93" i="9"/>
  <c r="E93" i="9" s="1"/>
  <c r="B93" i="9" s="1"/>
  <c r="F93" i="9"/>
  <c r="H92" i="9"/>
  <c r="G92" i="9"/>
  <c r="F92" i="9"/>
  <c r="H91" i="9"/>
  <c r="G91" i="9"/>
  <c r="F91" i="9"/>
  <c r="E91" i="9"/>
  <c r="B91" i="9" s="1"/>
  <c r="H90" i="9"/>
  <c r="E90" i="9" s="1"/>
  <c r="B90" i="9" s="1"/>
  <c r="G90" i="9"/>
  <c r="F90" i="9"/>
  <c r="H89" i="9"/>
  <c r="G89" i="9"/>
  <c r="E89" i="9" s="1"/>
  <c r="B89" i="9" s="1"/>
  <c r="F89" i="9"/>
  <c r="H88" i="9"/>
  <c r="G88" i="9"/>
  <c r="F88" i="9"/>
  <c r="H87" i="9"/>
  <c r="G87" i="9"/>
  <c r="E87" i="9" s="1"/>
  <c r="B87" i="9" s="1"/>
  <c r="F87" i="9"/>
  <c r="H86" i="9"/>
  <c r="G86" i="9"/>
  <c r="F86" i="9"/>
  <c r="E86" i="9"/>
  <c r="B86" i="9"/>
  <c r="H85" i="9"/>
  <c r="G85" i="9"/>
  <c r="E85" i="9" s="1"/>
  <c r="F85" i="9"/>
  <c r="H84" i="9"/>
  <c r="G84" i="9"/>
  <c r="E84" i="9" s="1"/>
  <c r="B84" i="9" s="1"/>
  <c r="F84" i="9"/>
  <c r="H83" i="9"/>
  <c r="G83" i="9"/>
  <c r="F83" i="9"/>
  <c r="E83" i="9"/>
  <c r="B83" i="9" s="1"/>
  <c r="H82" i="9"/>
  <c r="E82" i="9" s="1"/>
  <c r="B82" i="9" s="1"/>
  <c r="G82" i="9"/>
  <c r="F82" i="9"/>
  <c r="H81" i="9"/>
  <c r="G81" i="9"/>
  <c r="F81" i="9"/>
  <c r="E81" i="9"/>
  <c r="B81" i="9" s="1"/>
  <c r="H80" i="9"/>
  <c r="G80" i="9"/>
  <c r="E80" i="9" s="1"/>
  <c r="B80" i="9" s="1"/>
  <c r="F80" i="9"/>
  <c r="H79" i="9"/>
  <c r="G79" i="9"/>
  <c r="F79" i="9"/>
  <c r="E79" i="9"/>
  <c r="B79" i="9" s="1"/>
  <c r="H78" i="9"/>
  <c r="G78" i="9"/>
  <c r="F78" i="9"/>
  <c r="E78" i="9"/>
  <c r="B78" i="9"/>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G71" i="9"/>
  <c r="E71" i="9" s="1"/>
  <c r="B71" i="9" s="1"/>
  <c r="F71" i="9"/>
  <c r="H70" i="9"/>
  <c r="G70" i="9"/>
  <c r="F70" i="9"/>
  <c r="B70" i="9" s="1"/>
  <c r="E70" i="9"/>
  <c r="H69" i="9"/>
  <c r="G69" i="9"/>
  <c r="E69" i="9" s="1"/>
  <c r="F69" i="9"/>
  <c r="H68" i="9"/>
  <c r="G68" i="9"/>
  <c r="F68" i="9"/>
  <c r="H67" i="9"/>
  <c r="G67" i="9"/>
  <c r="F67" i="9"/>
  <c r="H66" i="9"/>
  <c r="G66" i="9"/>
  <c r="F66" i="9"/>
  <c r="E66" i="9"/>
  <c r="B66" i="9" s="1"/>
  <c r="H65" i="9"/>
  <c r="G65" i="9"/>
  <c r="E65" i="9" s="1"/>
  <c r="B65" i="9" s="1"/>
  <c r="F65" i="9"/>
  <c r="H64" i="9"/>
  <c r="G64" i="9"/>
  <c r="F64" i="9"/>
  <c r="H63" i="9"/>
  <c r="G63" i="9"/>
  <c r="E63" i="9" s="1"/>
  <c r="B63" i="9" s="1"/>
  <c r="F63" i="9"/>
  <c r="H62" i="9"/>
  <c r="G62" i="9"/>
  <c r="F62" i="9"/>
  <c r="E62" i="9"/>
  <c r="B62" i="9"/>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F56" i="9"/>
  <c r="B56" i="9"/>
  <c r="H55" i="9"/>
  <c r="G55" i="9"/>
  <c r="E55" i="9" s="1"/>
  <c r="B55" i="9" s="1"/>
  <c r="F55" i="9"/>
  <c r="H54" i="9"/>
  <c r="G54" i="9"/>
  <c r="F54" i="9"/>
  <c r="B54" i="9" s="1"/>
  <c r="E54" i="9"/>
  <c r="H53" i="9"/>
  <c r="G53" i="9"/>
  <c r="E53" i="9" s="1"/>
  <c r="F53" i="9"/>
  <c r="H52" i="9"/>
  <c r="G52" i="9"/>
  <c r="F52" i="9"/>
  <c r="H51" i="9"/>
  <c r="G51" i="9"/>
  <c r="F51" i="9"/>
  <c r="E51" i="9"/>
  <c r="B51" i="9"/>
  <c r="H50" i="9"/>
  <c r="G50" i="9"/>
  <c r="F50" i="9"/>
  <c r="E50" i="9"/>
  <c r="B50" i="9" s="1"/>
  <c r="H49" i="9"/>
  <c r="G49" i="9"/>
  <c r="F49" i="9"/>
  <c r="E49" i="9"/>
  <c r="B49" i="9" s="1"/>
  <c r="H48" i="9"/>
  <c r="G48" i="9"/>
  <c r="E48" i="9" s="1"/>
  <c r="B48" i="9" s="1"/>
  <c r="F48" i="9"/>
  <c r="H47" i="9"/>
  <c r="G47" i="9"/>
  <c r="F47" i="9"/>
  <c r="E47" i="9"/>
  <c r="B47" i="9" s="1"/>
  <c r="H46" i="9"/>
  <c r="G46" i="9"/>
  <c r="E46" i="9" s="1"/>
  <c r="B46" i="9" s="1"/>
  <c r="F46" i="9"/>
  <c r="H45" i="9"/>
  <c r="G45" i="9"/>
  <c r="E45" i="9" s="1"/>
  <c r="B45" i="9" s="1"/>
  <c r="F45" i="9"/>
  <c r="H44" i="9"/>
  <c r="G44" i="9"/>
  <c r="F44" i="9"/>
  <c r="H43" i="9"/>
  <c r="G43" i="9"/>
  <c r="F43" i="9"/>
  <c r="H42" i="9"/>
  <c r="G42" i="9"/>
  <c r="F42" i="9"/>
  <c r="H41" i="9"/>
  <c r="G41" i="9"/>
  <c r="E41" i="9" s="1"/>
  <c r="B41" i="9" s="1"/>
  <c r="F41" i="9"/>
  <c r="H40" i="9"/>
  <c r="G40" i="9"/>
  <c r="F40" i="9"/>
  <c r="H39" i="9"/>
  <c r="G39" i="9"/>
  <c r="F39" i="9"/>
  <c r="H38" i="9"/>
  <c r="G38" i="9"/>
  <c r="F38" i="9"/>
  <c r="E38" i="9"/>
  <c r="B38" i="9"/>
  <c r="H37" i="9"/>
  <c r="G37" i="9"/>
  <c r="F37" i="9"/>
  <c r="H36" i="9"/>
  <c r="G36" i="9"/>
  <c r="F36" i="9"/>
  <c r="H35" i="9"/>
  <c r="E35" i="9" s="1"/>
  <c r="B35" i="9" s="1"/>
  <c r="G35" i="9"/>
  <c r="F35" i="9"/>
  <c r="H34" i="9"/>
  <c r="G34" i="9"/>
  <c r="F34" i="9"/>
  <c r="E34" i="9"/>
  <c r="B34" i="9" s="1"/>
  <c r="H33" i="9"/>
  <c r="G33" i="9"/>
  <c r="E33" i="9" s="1"/>
  <c r="B33" i="9" s="1"/>
  <c r="F33" i="9"/>
  <c r="H32" i="9"/>
  <c r="G32" i="9"/>
  <c r="F32" i="9"/>
  <c r="H31" i="9"/>
  <c r="G31" i="9"/>
  <c r="E31" i="9" s="1"/>
  <c r="B31" i="9" s="1"/>
  <c r="F31" i="9"/>
  <c r="H30" i="9"/>
  <c r="G30" i="9"/>
  <c r="F30" i="9"/>
  <c r="H29" i="9"/>
  <c r="G29" i="9"/>
  <c r="F29" i="9"/>
  <c r="H28" i="9"/>
  <c r="G28" i="9"/>
  <c r="E28" i="9" s="1"/>
  <c r="B28" i="9" s="1"/>
  <c r="F28" i="9"/>
  <c r="H27" i="9"/>
  <c r="E27" i="9" s="1"/>
  <c r="B27" i="9" s="1"/>
  <c r="G27" i="9"/>
  <c r="F27" i="9"/>
  <c r="H26" i="9"/>
  <c r="G26" i="9"/>
  <c r="F26" i="9"/>
  <c r="H25" i="9"/>
  <c r="G25" i="9"/>
  <c r="F25" i="9"/>
  <c r="E25" i="9"/>
  <c r="B25" i="9"/>
  <c r="H24" i="9"/>
  <c r="G24" i="9"/>
  <c r="E24" i="9" s="1"/>
  <c r="B24" i="9" s="1"/>
  <c r="F24" i="9"/>
  <c r="H23" i="9"/>
  <c r="G23" i="9"/>
  <c r="E23" i="9" s="1"/>
  <c r="F23" i="9"/>
  <c r="B23" i="9"/>
  <c r="H22" i="9"/>
  <c r="G22" i="9"/>
  <c r="F22" i="9"/>
  <c r="H21" i="9"/>
  <c r="G21" i="9"/>
  <c r="E21" i="9" s="1"/>
  <c r="F21" i="9"/>
  <c r="F20" i="9"/>
  <c r="F4" i="9"/>
  <c r="O3" i="9"/>
  <c r="G274" i="9" s="1"/>
  <c r="E274" i="9" s="1"/>
  <c r="B274" i="9" s="1"/>
  <c r="I3" i="9"/>
  <c r="H3" i="9"/>
  <c r="G3" i="9"/>
  <c r="D101" i="8"/>
  <c r="C1576" i="1" s="1"/>
  <c r="G1576" i="1" s="1"/>
  <c r="D95" i="8"/>
  <c r="D90" i="8"/>
  <c r="D85" i="8"/>
  <c r="D80" i="8"/>
  <c r="D75" i="8"/>
  <c r="D70" i="8"/>
  <c r="D65" i="8"/>
  <c r="D60" i="8"/>
  <c r="D55" i="8"/>
  <c r="D50" i="8"/>
  <c r="D49" i="8" s="1"/>
  <c r="D44" i="8"/>
  <c r="D43" i="8" s="1"/>
  <c r="I35" i="3" s="1"/>
  <c r="D36" i="8"/>
  <c r="D26" i="8"/>
  <c r="D24" i="8" s="1"/>
  <c r="C1499" i="1" s="1"/>
  <c r="D18" i="8"/>
  <c r="D8" i="8"/>
  <c r="E44" i="7"/>
  <c r="D44" i="7"/>
  <c r="E39" i="7"/>
  <c r="E38" i="7" s="1"/>
  <c r="D39" i="7"/>
  <c r="D38" i="7"/>
  <c r="E30" i="7"/>
  <c r="D30" i="7"/>
  <c r="D22" i="7" s="1"/>
  <c r="E23" i="7"/>
  <c r="E22" i="7" s="1"/>
  <c r="D23" i="7"/>
  <c r="E14" i="7"/>
  <c r="D14" i="7"/>
  <c r="E7" i="7"/>
  <c r="D7" i="7"/>
  <c r="E6" i="7"/>
  <c r="E5" i="7" s="1"/>
  <c r="F140" i="6"/>
  <c r="F139" i="6"/>
  <c r="F138" i="6"/>
  <c r="F137" i="6"/>
  <c r="F136" i="6"/>
  <c r="F135" i="6"/>
  <c r="F134" i="6"/>
  <c r="F133" i="6"/>
  <c r="F132" i="6"/>
  <c r="F131" i="6"/>
  <c r="E130" i="6"/>
  <c r="D130" i="6"/>
  <c r="D129" i="6" s="1"/>
  <c r="F129" i="6" s="1"/>
  <c r="E129" i="6"/>
  <c r="F128" i="6"/>
  <c r="F127" i="6"/>
  <c r="F126" i="6"/>
  <c r="F125" i="6"/>
  <c r="F124" i="6"/>
  <c r="F123" i="6"/>
  <c r="F122" i="6"/>
  <c r="E122" i="6"/>
  <c r="E114" i="6" s="1"/>
  <c r="I27"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E245" i="5" s="1"/>
  <c r="D246" i="5"/>
  <c r="F246" i="5"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E180" i="5"/>
  <c r="D180" i="5"/>
  <c r="D177" i="5" s="1"/>
  <c r="C1154" i="1" s="1"/>
  <c r="F179" i="5"/>
  <c r="F178" i="5"/>
  <c r="E177" i="5"/>
  <c r="H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D79" i="5"/>
  <c r="E78" i="5"/>
  <c r="D78" i="5"/>
  <c r="F78" i="5" s="1"/>
  <c r="F77" i="5"/>
  <c r="F76" i="5"/>
  <c r="F75" i="5"/>
  <c r="F74" i="5"/>
  <c r="F73" i="5"/>
  <c r="F72" i="5"/>
  <c r="F71" i="5"/>
  <c r="E70" i="5"/>
  <c r="E69" i="5" s="1"/>
  <c r="D70" i="5"/>
  <c r="D69"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E625" i="4" s="1"/>
  <c r="D619" i="1" s="1"/>
  <c r="D632" i="4"/>
  <c r="F632" i="4" s="1"/>
  <c r="F631" i="4"/>
  <c r="F630" i="4"/>
  <c r="F629" i="4"/>
  <c r="E629" i="4"/>
  <c r="D629" i="4"/>
  <c r="F628" i="4"/>
  <c r="F627" i="4"/>
  <c r="E626" i="4"/>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E593" i="4"/>
  <c r="D593" i="4"/>
  <c r="F593" i="4" s="1"/>
  <c r="F592" i="4"/>
  <c r="F591" i="4"/>
  <c r="E590" i="4"/>
  <c r="D590" i="4"/>
  <c r="F590" i="4" s="1"/>
  <c r="F589" i="4"/>
  <c r="F588" i="4"/>
  <c r="F587" i="4"/>
  <c r="E587" i="4"/>
  <c r="D587" i="4"/>
  <c r="F586" i="4"/>
  <c r="F585" i="4"/>
  <c r="E585" i="4"/>
  <c r="E580" i="4" s="1"/>
  <c r="D574" i="1" s="1"/>
  <c r="D585" i="4"/>
  <c r="F584" i="4"/>
  <c r="F583" i="4"/>
  <c r="F582" i="4"/>
  <c r="E581" i="4"/>
  <c r="D581" i="4"/>
  <c r="F581" i="4" s="1"/>
  <c r="D580" i="4"/>
  <c r="F580" i="4" s="1"/>
  <c r="F579" i="4"/>
  <c r="F578" i="4"/>
  <c r="E577" i="4"/>
  <c r="D577" i="4"/>
  <c r="F577" i="4" s="1"/>
  <c r="F576" i="4"/>
  <c r="F575" i="4"/>
  <c r="F574" i="4"/>
  <c r="E574" i="4"/>
  <c r="E567" i="4" s="1"/>
  <c r="D574" i="4"/>
  <c r="D567" i="4" s="1"/>
  <c r="C561" i="1"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E529" i="4" s="1"/>
  <c r="D530" i="4"/>
  <c r="D529" i="4"/>
  <c r="F529" i="4" s="1"/>
  <c r="F527" i="4"/>
  <c r="F526" i="4"/>
  <c r="E525" i="4"/>
  <c r="D525" i="4"/>
  <c r="F525" i="4" s="1"/>
  <c r="F524" i="4"/>
  <c r="F523" i="4"/>
  <c r="F522" i="4"/>
  <c r="E522" i="4"/>
  <c r="E515" i="4" s="1"/>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D484" i="4" s="1"/>
  <c r="F484" i="4" s="1"/>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E466" i="4"/>
  <c r="D466" i="4"/>
  <c r="D459" i="4" s="1"/>
  <c r="F459"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E420" i="4" s="1"/>
  <c r="D427" i="4"/>
  <c r="F427" i="4" s="1"/>
  <c r="F426" i="4"/>
  <c r="F425" i="4"/>
  <c r="F424" i="4"/>
  <c r="F423" i="4"/>
  <c r="E422" i="4"/>
  <c r="D422" i="4"/>
  <c r="D421" i="4" s="1"/>
  <c r="D420" i="4" s="1"/>
  <c r="F420" i="4" s="1"/>
  <c r="F421" i="4"/>
  <c r="E418" i="4"/>
  <c r="D418" i="4"/>
  <c r="F417" i="4"/>
  <c r="E417" i="4"/>
  <c r="E644" i="4" s="1"/>
  <c r="D417" i="4"/>
  <c r="F416" i="4"/>
  <c r="E416" i="4"/>
  <c r="E643" i="4"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78" i="1" s="1"/>
  <c r="D383" i="4"/>
  <c r="F383" i="4" s="1"/>
  <c r="F382" i="4"/>
  <c r="F381" i="4"/>
  <c r="F380" i="4"/>
  <c r="F379" i="4"/>
  <c r="E378" i="4"/>
  <c r="D378" i="4"/>
  <c r="F377" i="4"/>
  <c r="F376" i="4"/>
  <c r="F375" i="4"/>
  <c r="F374" i="4"/>
  <c r="F373" i="4"/>
  <c r="F372" i="4"/>
  <c r="F371" i="4"/>
  <c r="F370" i="4"/>
  <c r="E369" i="4"/>
  <c r="D364" i="1" s="1"/>
  <c r="D369" i="4"/>
  <c r="F368" i="4"/>
  <c r="F367" i="4"/>
  <c r="F366" i="4"/>
  <c r="F365" i="4"/>
  <c r="E364" i="4"/>
  <c r="D359" i="1" s="1"/>
  <c r="D364" i="4"/>
  <c r="F362" i="4"/>
  <c r="F361" i="4"/>
  <c r="F360" i="4"/>
  <c r="F359" i="4"/>
  <c r="F358" i="4"/>
  <c r="F357" i="4"/>
  <c r="F356" i="4"/>
  <c r="E356" i="4"/>
  <c r="E351" i="4" s="1"/>
  <c r="D356" i="4"/>
  <c r="F355" i="4"/>
  <c r="F354" i="4"/>
  <c r="F353" i="4"/>
  <c r="E352" i="4"/>
  <c r="D352" i="4"/>
  <c r="F352" i="4" s="1"/>
  <c r="D351"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F331" i="4"/>
  <c r="E331" i="4"/>
  <c r="D331" i="4"/>
  <c r="F330" i="4"/>
  <c r="F329" i="4"/>
  <c r="F328" i="4"/>
  <c r="F327" i="4"/>
  <c r="E326" i="4"/>
  <c r="E311" i="4" s="1"/>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E252" i="4" s="1"/>
  <c r="D248" i="1" s="1"/>
  <c r="D259" i="4"/>
  <c r="D252" i="4" s="1"/>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D106" i="4" s="1"/>
  <c r="F111" i="4"/>
  <c r="F110" i="4"/>
  <c r="F109" i="4"/>
  <c r="F108" i="4"/>
  <c r="F107" i="4"/>
  <c r="E107" i="4"/>
  <c r="D107" i="4"/>
  <c r="E106" i="4"/>
  <c r="D102" i="1" s="1"/>
  <c r="G102" i="1"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D64" i="1" s="1"/>
  <c r="D68" i="4"/>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H1575" i="1"/>
  <c r="G1575" i="1"/>
  <c r="C1575" i="1"/>
  <c r="C1574" i="1"/>
  <c r="C1573" i="1"/>
  <c r="H1572" i="1"/>
  <c r="G1572" i="1"/>
  <c r="C1572" i="1"/>
  <c r="H1571" i="1"/>
  <c r="G1571" i="1"/>
  <c r="C1571" i="1"/>
  <c r="C1570" i="1"/>
  <c r="H1570" i="1" s="1"/>
  <c r="C1569" i="1"/>
  <c r="H1569" i="1" s="1"/>
  <c r="H1568" i="1"/>
  <c r="C1568" i="1"/>
  <c r="G1568" i="1" s="1"/>
  <c r="H1567" i="1"/>
  <c r="G1567" i="1"/>
  <c r="C1567" i="1"/>
  <c r="C1566" i="1"/>
  <c r="C1565" i="1"/>
  <c r="H1564" i="1"/>
  <c r="G1564" i="1"/>
  <c r="C1564" i="1"/>
  <c r="H1563" i="1"/>
  <c r="G1563" i="1"/>
  <c r="C1563" i="1"/>
  <c r="C1562" i="1"/>
  <c r="H1562" i="1" s="1"/>
  <c r="C1561" i="1"/>
  <c r="H1561" i="1" s="1"/>
  <c r="H1560" i="1"/>
  <c r="C1560" i="1"/>
  <c r="G1560" i="1" s="1"/>
  <c r="H1559" i="1"/>
  <c r="G1559" i="1"/>
  <c r="C1559" i="1"/>
  <c r="C1558" i="1"/>
  <c r="C1557" i="1"/>
  <c r="H1556" i="1"/>
  <c r="G1556" i="1"/>
  <c r="C1556" i="1"/>
  <c r="H1555" i="1"/>
  <c r="G1555" i="1"/>
  <c r="C1555" i="1"/>
  <c r="C1554" i="1"/>
  <c r="H1554" i="1" s="1"/>
  <c r="C1553" i="1"/>
  <c r="H1553" i="1" s="1"/>
  <c r="C1552" i="1"/>
  <c r="G1552" i="1" s="1"/>
  <c r="H1551" i="1"/>
  <c r="G1551" i="1"/>
  <c r="C1551" i="1"/>
  <c r="C1550" i="1"/>
  <c r="C1549" i="1"/>
  <c r="H1549" i="1" s="1"/>
  <c r="H1548" i="1"/>
  <c r="G1548" i="1"/>
  <c r="C1548" i="1"/>
  <c r="H1547" i="1"/>
  <c r="G1547" i="1"/>
  <c r="C1547" i="1"/>
  <c r="H1546" i="1"/>
  <c r="G1546" i="1"/>
  <c r="C1546" i="1"/>
  <c r="C1545" i="1"/>
  <c r="H1545" i="1" s="1"/>
  <c r="C1544" i="1"/>
  <c r="G1544" i="1" s="1"/>
  <c r="H1543" i="1"/>
  <c r="G1543" i="1"/>
  <c r="C1543" i="1"/>
  <c r="C1542" i="1"/>
  <c r="C1541" i="1"/>
  <c r="H1541" i="1" s="1"/>
  <c r="H1540" i="1"/>
  <c r="G1540" i="1"/>
  <c r="C1540" i="1"/>
  <c r="H1539" i="1"/>
  <c r="G1539" i="1"/>
  <c r="C1539" i="1"/>
  <c r="C1538" i="1"/>
  <c r="H1538" i="1" s="1"/>
  <c r="C1537" i="1"/>
  <c r="H1537" i="1" s="1"/>
  <c r="C1536" i="1"/>
  <c r="G1536" i="1" s="1"/>
  <c r="H1535" i="1"/>
  <c r="G1535" i="1"/>
  <c r="C1535" i="1"/>
  <c r="C1534" i="1"/>
  <c r="C1533" i="1"/>
  <c r="H1533" i="1" s="1"/>
  <c r="H1532" i="1"/>
  <c r="G1532" i="1"/>
  <c r="C1532" i="1"/>
  <c r="H1531" i="1"/>
  <c r="G1531" i="1"/>
  <c r="C1531" i="1"/>
  <c r="H1530" i="1"/>
  <c r="G1530" i="1"/>
  <c r="C1530" i="1"/>
  <c r="C1529" i="1"/>
  <c r="C1528" i="1"/>
  <c r="G1528" i="1" s="1"/>
  <c r="H1527" i="1"/>
  <c r="G1527" i="1"/>
  <c r="C1527" i="1"/>
  <c r="G1526" i="1"/>
  <c r="C1526" i="1"/>
  <c r="H1526" i="1" s="1"/>
  <c r="C1525" i="1"/>
  <c r="H1525" i="1" s="1"/>
  <c r="H1524" i="1"/>
  <c r="G1524" i="1"/>
  <c r="C1524" i="1"/>
  <c r="H1523" i="1"/>
  <c r="G1523" i="1"/>
  <c r="C1523" i="1"/>
  <c r="C1522" i="1"/>
  <c r="H1522" i="1" s="1"/>
  <c r="C1521" i="1"/>
  <c r="C1520" i="1"/>
  <c r="G1520" i="1" s="1"/>
  <c r="H1519" i="1"/>
  <c r="G1519" i="1"/>
  <c r="C1519" i="1"/>
  <c r="C1518" i="1"/>
  <c r="H1518" i="1" s="1"/>
  <c r="H1516" i="1"/>
  <c r="G1516" i="1"/>
  <c r="C1516" i="1"/>
  <c r="H1515" i="1"/>
  <c r="G1515" i="1"/>
  <c r="C1515" i="1"/>
  <c r="C1514" i="1"/>
  <c r="H1514" i="1" s="1"/>
  <c r="C1513" i="1"/>
  <c r="C1512" i="1"/>
  <c r="G1512" i="1" s="1"/>
  <c r="H1511" i="1"/>
  <c r="G1511" i="1"/>
  <c r="C1511" i="1"/>
  <c r="C1510" i="1"/>
  <c r="H1510" i="1" s="1"/>
  <c r="G1509" i="1"/>
  <c r="C1509" i="1"/>
  <c r="H1509" i="1" s="1"/>
  <c r="H1508" i="1"/>
  <c r="G1508" i="1"/>
  <c r="C1508" i="1"/>
  <c r="H1507" i="1"/>
  <c r="G1507" i="1"/>
  <c r="C1507" i="1"/>
  <c r="H1506" i="1"/>
  <c r="C1506" i="1"/>
  <c r="G1506" i="1" s="1"/>
  <c r="C1505" i="1"/>
  <c r="C1504" i="1"/>
  <c r="G1504" i="1" s="1"/>
  <c r="C1503" i="1"/>
  <c r="H1503" i="1" s="1"/>
  <c r="C1502" i="1"/>
  <c r="H1502" i="1" s="1"/>
  <c r="C1501" i="1"/>
  <c r="H1501" i="1" s="1"/>
  <c r="C1500" i="1"/>
  <c r="H1500" i="1" s="1"/>
  <c r="H1498" i="1"/>
  <c r="G1498" i="1"/>
  <c r="C1498" i="1"/>
  <c r="C1497" i="1"/>
  <c r="C1496" i="1"/>
  <c r="G1496" i="1" s="1"/>
  <c r="H1495" i="1"/>
  <c r="G1495" i="1"/>
  <c r="C1495" i="1"/>
  <c r="G1494" i="1"/>
  <c r="C1494" i="1"/>
  <c r="H1494" i="1" s="1"/>
  <c r="C1493" i="1"/>
  <c r="H1493" i="1" s="1"/>
  <c r="H1492" i="1"/>
  <c r="C1492" i="1"/>
  <c r="G1492" i="1" s="1"/>
  <c r="H1491" i="1"/>
  <c r="G1491" i="1"/>
  <c r="C1491" i="1"/>
  <c r="C1490" i="1"/>
  <c r="H1490" i="1" s="1"/>
  <c r="C1489" i="1"/>
  <c r="C1488" i="1"/>
  <c r="G1488" i="1" s="1"/>
  <c r="H1487" i="1"/>
  <c r="G1487" i="1"/>
  <c r="C1487" i="1"/>
  <c r="C1486" i="1"/>
  <c r="H1486" i="1" s="1"/>
  <c r="C1485" i="1"/>
  <c r="H1485" i="1" s="1"/>
  <c r="H1484" i="1"/>
  <c r="C1484" i="1"/>
  <c r="G1484" i="1" s="1"/>
  <c r="C1483" i="1"/>
  <c r="G1483" i="1" s="1"/>
  <c r="C1482" i="1"/>
  <c r="H1482" i="1" s="1"/>
  <c r="C1480" i="1"/>
  <c r="J1479" i="1"/>
  <c r="D1479" i="1"/>
  <c r="C1479" i="1"/>
  <c r="J1478" i="1"/>
  <c r="I1478" i="1"/>
  <c r="H1478" i="1"/>
  <c r="G1478" i="1"/>
  <c r="D1478" i="1"/>
  <c r="C1478" i="1"/>
  <c r="D1477" i="1"/>
  <c r="G1477" i="1" s="1"/>
  <c r="C1477" i="1"/>
  <c r="H1476" i="1"/>
  <c r="G1476" i="1"/>
  <c r="I1476" i="1" s="1"/>
  <c r="D1476" i="1"/>
  <c r="C1476" i="1"/>
  <c r="J1476" i="1" s="1"/>
  <c r="H1475" i="1"/>
  <c r="G1475" i="1"/>
  <c r="D1475" i="1"/>
  <c r="C1475" i="1"/>
  <c r="G1474" i="1"/>
  <c r="I1474" i="1" s="1"/>
  <c r="D1474" i="1"/>
  <c r="C1474" i="1"/>
  <c r="H1474" i="1" s="1"/>
  <c r="H1473" i="1"/>
  <c r="G1473" i="1"/>
  <c r="I1473" i="1" s="1"/>
  <c r="D1473" i="1"/>
  <c r="C1473" i="1"/>
  <c r="J1473" i="1" s="1"/>
  <c r="J1472" i="1"/>
  <c r="D1472" i="1"/>
  <c r="C1472" i="1"/>
  <c r="J1471" i="1"/>
  <c r="I1471" i="1"/>
  <c r="H1471" i="1"/>
  <c r="G1471" i="1"/>
  <c r="D1471" i="1"/>
  <c r="C1471" i="1"/>
  <c r="D1470" i="1"/>
  <c r="C1470" i="1"/>
  <c r="H1470" i="1" s="1"/>
  <c r="H1469" i="1"/>
  <c r="G1469" i="1"/>
  <c r="D1469" i="1"/>
  <c r="C1469" i="1"/>
  <c r="D1468" i="1"/>
  <c r="G1468" i="1" s="1"/>
  <c r="C1468" i="1"/>
  <c r="H1467" i="1"/>
  <c r="G1467" i="1"/>
  <c r="I1467" i="1" s="1"/>
  <c r="D1467" i="1"/>
  <c r="C1467" i="1"/>
  <c r="J1467" i="1" s="1"/>
  <c r="D1466" i="1"/>
  <c r="J1466" i="1" s="1"/>
  <c r="C1466" i="1"/>
  <c r="J1465" i="1"/>
  <c r="H1465" i="1"/>
  <c r="I1465" i="1" s="1"/>
  <c r="G1465" i="1"/>
  <c r="D1465" i="1"/>
  <c r="C1465" i="1"/>
  <c r="D1464" i="1"/>
  <c r="C1464" i="1"/>
  <c r="H1464" i="1" s="1"/>
  <c r="D1463" i="1"/>
  <c r="C1463" i="1"/>
  <c r="J1463" i="1" s="1"/>
  <c r="D1462" i="1"/>
  <c r="C1462" i="1"/>
  <c r="D1461" i="1"/>
  <c r="C1461" i="1"/>
  <c r="H1461" i="1" s="1"/>
  <c r="H1460" i="1"/>
  <c r="D1460" i="1"/>
  <c r="C1460" i="1"/>
  <c r="J1460" i="1" s="1"/>
  <c r="J1459" i="1"/>
  <c r="D1459" i="1"/>
  <c r="C1459" i="1"/>
  <c r="J1458" i="1"/>
  <c r="H1458" i="1"/>
  <c r="G1458" i="1"/>
  <c r="I1458" i="1" s="1"/>
  <c r="D1458" i="1"/>
  <c r="C1458" i="1"/>
  <c r="H1457" i="1"/>
  <c r="D1457" i="1"/>
  <c r="C1457" i="1"/>
  <c r="J1457" i="1" s="1"/>
  <c r="H1456" i="1"/>
  <c r="D1456" i="1"/>
  <c r="C1456" i="1"/>
  <c r="J1456" i="1" s="1"/>
  <c r="J1455" i="1"/>
  <c r="D1455" i="1"/>
  <c r="C1455" i="1"/>
  <c r="H1454" i="1"/>
  <c r="D1454" i="1"/>
  <c r="C1454" i="1"/>
  <c r="G1454" i="1" s="1"/>
  <c r="D1453" i="1"/>
  <c r="C1453" i="1"/>
  <c r="J1452" i="1"/>
  <c r="H1452" i="1"/>
  <c r="I1452" i="1" s="1"/>
  <c r="G1452" i="1"/>
  <c r="D1452" i="1"/>
  <c r="C1452" i="1"/>
  <c r="D1451" i="1"/>
  <c r="J1451" i="1" s="1"/>
  <c r="C1451" i="1"/>
  <c r="D1450" i="1"/>
  <c r="H1450" i="1" s="1"/>
  <c r="C1450" i="1"/>
  <c r="H1449" i="1"/>
  <c r="D1449" i="1"/>
  <c r="C1449" i="1"/>
  <c r="G1449" i="1" s="1"/>
  <c r="I1449" i="1" s="1"/>
  <c r="D1448" i="1"/>
  <c r="J1448" i="1" s="1"/>
  <c r="C1448" i="1"/>
  <c r="H1447" i="1"/>
  <c r="D1447" i="1"/>
  <c r="C1447" i="1"/>
  <c r="J1447" i="1" s="1"/>
  <c r="J1446" i="1"/>
  <c r="D1446" i="1"/>
  <c r="H1446" i="1" s="1"/>
  <c r="C1446" i="1"/>
  <c r="J1445" i="1"/>
  <c r="H1445" i="1"/>
  <c r="G1445" i="1"/>
  <c r="D1445" i="1"/>
  <c r="C1445" i="1"/>
  <c r="D1444" i="1"/>
  <c r="C1444" i="1"/>
  <c r="J1444" i="1" s="1"/>
  <c r="H1443" i="1"/>
  <c r="G1443" i="1"/>
  <c r="I1443" i="1" s="1"/>
  <c r="D1443" i="1"/>
  <c r="C1443" i="1"/>
  <c r="J1443" i="1" s="1"/>
  <c r="D1442" i="1"/>
  <c r="C1442" i="1"/>
  <c r="H1442" i="1" s="1"/>
  <c r="H1441" i="1"/>
  <c r="G1441" i="1"/>
  <c r="I1441" i="1" s="1"/>
  <c r="D1441" i="1"/>
  <c r="C1441" i="1"/>
  <c r="J1441" i="1" s="1"/>
  <c r="D1440" i="1"/>
  <c r="C1440" i="1"/>
  <c r="J1440" i="1" s="1"/>
  <c r="D1439" i="1"/>
  <c r="C1439" i="1"/>
  <c r="J1439" i="1" s="1"/>
  <c r="D1438" i="1"/>
  <c r="C1438" i="1"/>
  <c r="H1438" i="1" s="1"/>
  <c r="D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D1420" i="1"/>
  <c r="C1420" i="1"/>
  <c r="H1420" i="1" s="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D1411" i="1"/>
  <c r="G1411" i="1" s="1"/>
  <c r="C1411" i="1"/>
  <c r="H1410" i="1"/>
  <c r="G1410" i="1"/>
  <c r="D1410" i="1"/>
  <c r="C1410" i="1"/>
  <c r="H1409" i="1"/>
  <c r="D1409" i="1"/>
  <c r="G1409" i="1" s="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H1265" i="1"/>
  <c r="G1265" i="1"/>
  <c r="D1265" i="1"/>
  <c r="C1265"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D1247" i="1"/>
  <c r="C1247" i="1"/>
  <c r="G1247" i="1" s="1"/>
  <c r="H1246" i="1"/>
  <c r="G1246" i="1"/>
  <c r="D1246" i="1"/>
  <c r="C1246" i="1"/>
  <c r="H1245" i="1"/>
  <c r="G1245" i="1"/>
  <c r="D1245" i="1"/>
  <c r="C1245" i="1"/>
  <c r="D1244" i="1"/>
  <c r="G1244" i="1" s="1"/>
  <c r="C1244" i="1"/>
  <c r="H1243" i="1"/>
  <c r="G1243" i="1"/>
  <c r="D1243" i="1"/>
  <c r="C1243" i="1"/>
  <c r="H1242" i="1"/>
  <c r="G1242" i="1"/>
  <c r="D1242" i="1"/>
  <c r="C1242" i="1"/>
  <c r="D1241" i="1"/>
  <c r="H1241" i="1" s="1"/>
  <c r="C1241" i="1"/>
  <c r="G1240" i="1"/>
  <c r="D1240" i="1"/>
  <c r="C1240" i="1"/>
  <c r="H1240" i="1" s="1"/>
  <c r="H1239" i="1"/>
  <c r="G1239" i="1"/>
  <c r="D1239" i="1"/>
  <c r="C1239" i="1"/>
  <c r="H1238" i="1"/>
  <c r="G1238" i="1"/>
  <c r="D1238" i="1"/>
  <c r="C1238" i="1"/>
  <c r="D1237" i="1"/>
  <c r="H1237" i="1" s="1"/>
  <c r="C1237" i="1"/>
  <c r="G1236" i="1"/>
  <c r="D1236" i="1"/>
  <c r="H1236" i="1" s="1"/>
  <c r="C1236" i="1"/>
  <c r="H1234" i="1"/>
  <c r="G1234" i="1"/>
  <c r="D1234" i="1"/>
  <c r="C1234" i="1"/>
  <c r="H1233" i="1"/>
  <c r="G1233" i="1"/>
  <c r="D1233" i="1"/>
  <c r="C1233" i="1"/>
  <c r="D1232" i="1"/>
  <c r="C1232" i="1"/>
  <c r="H1232" i="1" s="1"/>
  <c r="H1231" i="1"/>
  <c r="G1231" i="1"/>
  <c r="D1231" i="1"/>
  <c r="C1231" i="1"/>
  <c r="H1230" i="1"/>
  <c r="G1230" i="1"/>
  <c r="D1230" i="1"/>
  <c r="C1230" i="1"/>
  <c r="D1229" i="1"/>
  <c r="C1229" i="1"/>
  <c r="G1229" i="1" s="1"/>
  <c r="H1228" i="1"/>
  <c r="G1228" i="1"/>
  <c r="D1228" i="1"/>
  <c r="C1228" i="1"/>
  <c r="C1227" i="1"/>
  <c r="H1226" i="1"/>
  <c r="G1226" i="1"/>
  <c r="D1226" i="1"/>
  <c r="C1226" i="1"/>
  <c r="H1225" i="1"/>
  <c r="G1225" i="1"/>
  <c r="D1225" i="1"/>
  <c r="C1225" i="1"/>
  <c r="D1224" i="1"/>
  <c r="C1224" i="1"/>
  <c r="H1224" i="1" s="1"/>
  <c r="C1223" i="1"/>
  <c r="D1222" i="1"/>
  <c r="H1221" i="1"/>
  <c r="G1221" i="1"/>
  <c r="D1221" i="1"/>
  <c r="C1221" i="1"/>
  <c r="H1220" i="1"/>
  <c r="G1220" i="1"/>
  <c r="D1220" i="1"/>
  <c r="C1220" i="1"/>
  <c r="H1219" i="1"/>
  <c r="G1219" i="1"/>
  <c r="D1219" i="1"/>
  <c r="C1219" i="1"/>
  <c r="D1218" i="1"/>
  <c r="C1218" i="1"/>
  <c r="D1217" i="1"/>
  <c r="C1217"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G1166" i="1" s="1"/>
  <c r="C1166" i="1"/>
  <c r="D1165" i="1"/>
  <c r="G1165" i="1" s="1"/>
  <c r="C1165" i="1"/>
  <c r="H1165" i="1" s="1"/>
  <c r="H1164" i="1"/>
  <c r="G1164" i="1"/>
  <c r="D1164" i="1"/>
  <c r="C1164" i="1"/>
  <c r="H1163" i="1"/>
  <c r="G1163" i="1"/>
  <c r="D1163" i="1"/>
  <c r="C1163" i="1"/>
  <c r="H1162" i="1"/>
  <c r="G1162" i="1"/>
  <c r="D1162" i="1"/>
  <c r="C1162" i="1"/>
  <c r="H1161" i="1"/>
  <c r="G1161" i="1"/>
  <c r="D1161" i="1"/>
  <c r="C1161" i="1"/>
  <c r="H1160" i="1"/>
  <c r="D1160" i="1"/>
  <c r="G1160" i="1" s="1"/>
  <c r="C1160" i="1"/>
  <c r="H1159" i="1"/>
  <c r="G1159" i="1"/>
  <c r="D1159" i="1"/>
  <c r="C1159" i="1"/>
  <c r="H1158" i="1"/>
  <c r="G1158" i="1"/>
  <c r="D1158" i="1"/>
  <c r="C1158" i="1"/>
  <c r="H1157" i="1"/>
  <c r="G1157" i="1"/>
  <c r="D1157" i="1"/>
  <c r="C1157" i="1"/>
  <c r="D1156" i="1"/>
  <c r="H1156" i="1" s="1"/>
  <c r="C1156" i="1"/>
  <c r="D1155" i="1"/>
  <c r="C1155" i="1"/>
  <c r="D1154" i="1"/>
  <c r="D1151" i="1"/>
  <c r="G1151" i="1" s="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G1140" i="1"/>
  <c r="D1140" i="1"/>
  <c r="C1140" i="1"/>
  <c r="H1139" i="1"/>
  <c r="G1139" i="1"/>
  <c r="D1139" i="1"/>
  <c r="C1139" i="1"/>
  <c r="H1138" i="1"/>
  <c r="D1138" i="1"/>
  <c r="C1138" i="1"/>
  <c r="G1138" i="1" s="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C1050" i="1"/>
  <c r="H1049" i="1"/>
  <c r="G1049" i="1"/>
  <c r="D1049" i="1"/>
  <c r="C1049" i="1"/>
  <c r="D1048" i="1"/>
  <c r="D1047" i="1"/>
  <c r="C1047" i="1"/>
  <c r="H1047"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H1035" i="1" s="1"/>
  <c r="D1034" i="1"/>
  <c r="D1033" i="1"/>
  <c r="C1033" i="1"/>
  <c r="H1033" i="1" s="1"/>
  <c r="H1032" i="1"/>
  <c r="D1032" i="1"/>
  <c r="G1032" i="1" s="1"/>
  <c r="C1032" i="1"/>
  <c r="H1031" i="1"/>
  <c r="G1031" i="1"/>
  <c r="D1031" i="1"/>
  <c r="C1031"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H1016" i="1"/>
  <c r="G1016" i="1"/>
  <c r="D1016" i="1"/>
  <c r="C1016" i="1"/>
  <c r="H1015" i="1"/>
  <c r="G1015" i="1"/>
  <c r="D1015" i="1"/>
  <c r="C1015" i="1"/>
  <c r="H1014" i="1"/>
  <c r="D1014" i="1"/>
  <c r="G1014" i="1" s="1"/>
  <c r="C1014" i="1"/>
  <c r="D1013" i="1"/>
  <c r="C1013" i="1"/>
  <c r="D1012" i="1"/>
  <c r="G1012" i="1" s="1"/>
  <c r="C1012" i="1"/>
  <c r="H1011" i="1"/>
  <c r="G1011" i="1"/>
  <c r="D1011" i="1"/>
  <c r="C1011" i="1"/>
  <c r="H1010" i="1"/>
  <c r="G1010" i="1"/>
  <c r="D1010" i="1"/>
  <c r="C1010" i="1"/>
  <c r="H1009" i="1"/>
  <c r="G1009" i="1"/>
  <c r="D1009" i="1"/>
  <c r="C1009" i="1"/>
  <c r="D1008" i="1"/>
  <c r="C1008" i="1"/>
  <c r="H1008" i="1" s="1"/>
  <c r="D1007" i="1"/>
  <c r="C1007" i="1"/>
  <c r="D1006" i="1"/>
  <c r="C1006" i="1"/>
  <c r="D1005" i="1"/>
  <c r="H1005" i="1" s="1"/>
  <c r="C1005" i="1"/>
  <c r="D1004" i="1"/>
  <c r="C1004" i="1"/>
  <c r="D1003" i="1"/>
  <c r="C1003" i="1"/>
  <c r="H1003" i="1" s="1"/>
  <c r="G1002" i="1"/>
  <c r="D1002" i="1"/>
  <c r="C1002" i="1"/>
  <c r="H1002" i="1" s="1"/>
  <c r="H1001" i="1"/>
  <c r="G1001" i="1"/>
  <c r="D1001" i="1"/>
  <c r="C1001" i="1"/>
  <c r="D1000" i="1"/>
  <c r="C1000" i="1"/>
  <c r="H1000" i="1" s="1"/>
  <c r="D999" i="1"/>
  <c r="G999" i="1" s="1"/>
  <c r="C999" i="1"/>
  <c r="H999" i="1" s="1"/>
  <c r="G998" i="1"/>
  <c r="D998" i="1"/>
  <c r="C998" i="1"/>
  <c r="H998" i="1" s="1"/>
  <c r="D996" i="1"/>
  <c r="C996" i="1"/>
  <c r="H996" i="1" s="1"/>
  <c r="H995" i="1"/>
  <c r="G995" i="1"/>
  <c r="D995" i="1"/>
  <c r="C995" i="1"/>
  <c r="H994" i="1"/>
  <c r="G994" i="1"/>
  <c r="D994" i="1"/>
  <c r="C994" i="1"/>
  <c r="D993" i="1"/>
  <c r="G993" i="1" s="1"/>
  <c r="C993" i="1"/>
  <c r="H992" i="1"/>
  <c r="G992" i="1"/>
  <c r="D992" i="1"/>
  <c r="C992" i="1"/>
  <c r="H989" i="1"/>
  <c r="G989" i="1"/>
  <c r="D989" i="1"/>
  <c r="C989" i="1"/>
  <c r="H988" i="1"/>
  <c r="G988" i="1"/>
  <c r="D988" i="1"/>
  <c r="C988" i="1"/>
  <c r="D987" i="1"/>
  <c r="G987" i="1" s="1"/>
  <c r="C987" i="1"/>
  <c r="H987" i="1" s="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C821" i="1"/>
  <c r="H820" i="1"/>
  <c r="G820" i="1"/>
  <c r="D820" i="1"/>
  <c r="C820" i="1"/>
  <c r="H819" i="1"/>
  <c r="G819" i="1"/>
  <c r="D819" i="1"/>
  <c r="C819" i="1"/>
  <c r="H818" i="1"/>
  <c r="G818" i="1"/>
  <c r="D818" i="1"/>
  <c r="C818" i="1"/>
  <c r="D817" i="1"/>
  <c r="G817" i="1" s="1"/>
  <c r="C817" i="1"/>
  <c r="D816" i="1"/>
  <c r="C816" i="1"/>
  <c r="H816" i="1" s="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C715" i="1"/>
  <c r="G714" i="1"/>
  <c r="D714" i="1"/>
  <c r="C714" i="1"/>
  <c r="H714" i="1" s="1"/>
  <c r="D713" i="1"/>
  <c r="C713" i="1"/>
  <c r="D712" i="1"/>
  <c r="C712" i="1"/>
  <c r="H712" i="1" s="1"/>
  <c r="H711" i="1"/>
  <c r="D711" i="1"/>
  <c r="C711" i="1"/>
  <c r="D710" i="1"/>
  <c r="C710" i="1"/>
  <c r="H709" i="1"/>
  <c r="D709" i="1"/>
  <c r="G709" i="1" s="1"/>
  <c r="C709" i="1"/>
  <c r="H708" i="1"/>
  <c r="G708" i="1"/>
  <c r="D708" i="1"/>
  <c r="C708" i="1"/>
  <c r="H707" i="1"/>
  <c r="G707" i="1"/>
  <c r="D707" i="1"/>
  <c r="C707" i="1"/>
  <c r="H706" i="1"/>
  <c r="G706" i="1"/>
  <c r="D706" i="1"/>
  <c r="C706" i="1"/>
  <c r="D705" i="1"/>
  <c r="C705" i="1"/>
  <c r="G705" i="1" s="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D669" i="1"/>
  <c r="H669" i="1" s="1"/>
  <c r="C669" i="1"/>
  <c r="D668" i="1"/>
  <c r="C668" i="1"/>
  <c r="H668" i="1" s="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G647" i="1"/>
  <c r="D647" i="1"/>
  <c r="C647" i="1"/>
  <c r="H647" i="1" s="1"/>
  <c r="H646" i="1"/>
  <c r="G646" i="1"/>
  <c r="D646" i="1"/>
  <c r="C646" i="1"/>
  <c r="D645" i="1"/>
  <c r="C645" i="1"/>
  <c r="D644" i="1"/>
  <c r="C644" i="1"/>
  <c r="H644" i="1" s="1"/>
  <c r="D643" i="1"/>
  <c r="C643" i="1"/>
  <c r="H643" i="1" s="1"/>
  <c r="D642" i="1"/>
  <c r="C642" i="1"/>
  <c r="D641" i="1"/>
  <c r="H641" i="1" s="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C414" i="1"/>
  <c r="H413" i="1"/>
  <c r="D413" i="1"/>
  <c r="C413" i="1"/>
  <c r="G413" i="1" s="1"/>
  <c r="D412" i="1"/>
  <c r="G412" i="1" s="1"/>
  <c r="C412" i="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D398" i="1"/>
  <c r="G398" i="1" s="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0" i="1"/>
  <c r="G370" i="1"/>
  <c r="D370" i="1"/>
  <c r="C370" i="1"/>
  <c r="H369" i="1"/>
  <c r="G369" i="1"/>
  <c r="D369" i="1"/>
  <c r="C369" i="1"/>
  <c r="H368" i="1"/>
  <c r="G368" i="1"/>
  <c r="D368" i="1"/>
  <c r="C368" i="1"/>
  <c r="D367" i="1"/>
  <c r="H367" i="1" s="1"/>
  <c r="C367" i="1"/>
  <c r="H366" i="1"/>
  <c r="G366" i="1"/>
  <c r="D366" i="1"/>
  <c r="C366" i="1"/>
  <c r="D365" i="1"/>
  <c r="C365" i="1"/>
  <c r="H365" i="1" s="1"/>
  <c r="C364" i="1"/>
  <c r="H363" i="1"/>
  <c r="G363" i="1"/>
  <c r="D363" i="1"/>
  <c r="C363" i="1"/>
  <c r="H362" i="1"/>
  <c r="G362" i="1"/>
  <c r="D362" i="1"/>
  <c r="C362" i="1"/>
  <c r="D361" i="1"/>
  <c r="C361" i="1"/>
  <c r="H361" i="1" s="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C270" i="1"/>
  <c r="H270" i="1" s="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D258" i="1"/>
  <c r="C258" i="1"/>
  <c r="H258" i="1" s="1"/>
  <c r="H257" i="1"/>
  <c r="D257" i="1"/>
  <c r="C257" i="1"/>
  <c r="H256" i="1"/>
  <c r="D256" i="1"/>
  <c r="G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G209" i="1"/>
  <c r="D209" i="1"/>
  <c r="H209" i="1" s="1"/>
  <c r="C209" i="1"/>
  <c r="H208" i="1"/>
  <c r="G208" i="1"/>
  <c r="D208" i="1"/>
  <c r="C208" i="1"/>
  <c r="H207" i="1"/>
  <c r="D207" i="1"/>
  <c r="G207" i="1" s="1"/>
  <c r="C207" i="1"/>
  <c r="H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G191" i="1" s="1"/>
  <c r="C191" i="1"/>
  <c r="H191" i="1" s="1"/>
  <c r="H190" i="1"/>
  <c r="G190" i="1"/>
  <c r="D190" i="1"/>
  <c r="C190" i="1"/>
  <c r="G189" i="1"/>
  <c r="D189" i="1"/>
  <c r="C189" i="1"/>
  <c r="H189" i="1" s="1"/>
  <c r="D188" i="1"/>
  <c r="C188" i="1"/>
  <c r="H188" i="1" s="1"/>
  <c r="H187" i="1"/>
  <c r="D187" i="1"/>
  <c r="C187" i="1"/>
  <c r="D186" i="1"/>
  <c r="C186" i="1"/>
  <c r="H186" i="1" s="1"/>
  <c r="H185" i="1"/>
  <c r="D185" i="1"/>
  <c r="C185" i="1"/>
  <c r="G185" i="1" s="1"/>
  <c r="D184" i="1"/>
  <c r="H183" i="1"/>
  <c r="G183" i="1"/>
  <c r="D183" i="1"/>
  <c r="C183" i="1"/>
  <c r="H182" i="1"/>
  <c r="G182" i="1"/>
  <c r="D182" i="1"/>
  <c r="C182" i="1"/>
  <c r="D181" i="1"/>
  <c r="C181" i="1"/>
  <c r="H181" i="1" s="1"/>
  <c r="G180" i="1"/>
  <c r="D180" i="1"/>
  <c r="C180" i="1"/>
  <c r="H180" i="1" s="1"/>
  <c r="D179" i="1"/>
  <c r="C179" i="1"/>
  <c r="H179" i="1" s="1"/>
  <c r="H178" i="1"/>
  <c r="G178" i="1"/>
  <c r="D178" i="1"/>
  <c r="C178" i="1"/>
  <c r="D177" i="1"/>
  <c r="C177" i="1"/>
  <c r="H177" i="1" s="1"/>
  <c r="H176" i="1"/>
  <c r="G176" i="1"/>
  <c r="D176" i="1"/>
  <c r="C176" i="1"/>
  <c r="D175" i="1"/>
  <c r="C175" i="1"/>
  <c r="H175" i="1" s="1"/>
  <c r="D174" i="1"/>
  <c r="C174" i="1"/>
  <c r="C173" i="1"/>
  <c r="D172" i="1"/>
  <c r="C172" i="1"/>
  <c r="H171" i="1"/>
  <c r="G171" i="1"/>
  <c r="D171" i="1"/>
  <c r="C171" i="1"/>
  <c r="D170" i="1"/>
  <c r="H170" i="1" s="1"/>
  <c r="C170" i="1"/>
  <c r="G170" i="1" s="1"/>
  <c r="D169" i="1"/>
  <c r="C169" i="1"/>
  <c r="D168" i="1"/>
  <c r="C168" i="1"/>
  <c r="D167" i="1"/>
  <c r="C167" i="1"/>
  <c r="H166" i="1"/>
  <c r="D166" i="1"/>
  <c r="C166" i="1"/>
  <c r="C165" i="1"/>
  <c r="H164" i="1"/>
  <c r="G164" i="1"/>
  <c r="D164" i="1"/>
  <c r="C164" i="1"/>
  <c r="D163" i="1"/>
  <c r="C163" i="1"/>
  <c r="H163" i="1" s="1"/>
  <c r="H162" i="1"/>
  <c r="D162" i="1"/>
  <c r="C162" i="1"/>
  <c r="D161" i="1"/>
  <c r="C161" i="1"/>
  <c r="H161" i="1" s="1"/>
  <c r="D160" i="1"/>
  <c r="H158" i="1"/>
  <c r="G158" i="1"/>
  <c r="D158" i="1"/>
  <c r="C158" i="1"/>
  <c r="H157" i="1"/>
  <c r="D157" i="1"/>
  <c r="C157" i="1"/>
  <c r="H156" i="1"/>
  <c r="G156" i="1"/>
  <c r="D156" i="1"/>
  <c r="C156" i="1"/>
  <c r="D155" i="1"/>
  <c r="H155" i="1" s="1"/>
  <c r="C155" i="1"/>
  <c r="D154" i="1"/>
  <c r="C154" i="1"/>
  <c r="H154" i="1" s="1"/>
  <c r="H153" i="1"/>
  <c r="D153" i="1"/>
  <c r="G153" i="1" s="1"/>
  <c r="C153" i="1"/>
  <c r="D152" i="1"/>
  <c r="C152" i="1"/>
  <c r="H152" i="1" s="1"/>
  <c r="H151" i="1"/>
  <c r="G151" i="1"/>
  <c r="D151" i="1"/>
  <c r="C151" i="1"/>
  <c r="D150" i="1"/>
  <c r="G150" i="1" s="1"/>
  <c r="C150" i="1"/>
  <c r="H150" i="1" s="1"/>
  <c r="D149" i="1"/>
  <c r="G149" i="1" s="1"/>
  <c r="C149" i="1"/>
  <c r="H149" i="1" s="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C132" i="1"/>
  <c r="D131" i="1"/>
  <c r="H131" i="1" s="1"/>
  <c r="C131" i="1"/>
  <c r="D130" i="1"/>
  <c r="C130" i="1"/>
  <c r="H128" i="1"/>
  <c r="G128" i="1"/>
  <c r="D128" i="1"/>
  <c r="C128" i="1"/>
  <c r="H127" i="1"/>
  <c r="G127" i="1"/>
  <c r="D127" i="1"/>
  <c r="C127" i="1"/>
  <c r="H126" i="1"/>
  <c r="D126" i="1"/>
  <c r="G126" i="1" s="1"/>
  <c r="C126" i="1"/>
  <c r="H125" i="1"/>
  <c r="D125" i="1"/>
  <c r="G125" i="1" s="1"/>
  <c r="C125" i="1"/>
  <c r="D124" i="1"/>
  <c r="G124" i="1" s="1"/>
  <c r="C124" i="1"/>
  <c r="D123" i="1"/>
  <c r="C123" i="1"/>
  <c r="H123" i="1" s="1"/>
  <c r="D122" i="1"/>
  <c r="H122" i="1" s="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G108" i="1" s="1"/>
  <c r="C108" i="1"/>
  <c r="H108" i="1" s="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H66" i="1" s="1"/>
  <c r="H65" i="1"/>
  <c r="D65" i="1"/>
  <c r="C65" i="1"/>
  <c r="G65" i="1" s="1"/>
  <c r="C64" i="1"/>
  <c r="H63" i="1"/>
  <c r="G63" i="1"/>
  <c r="D63" i="1"/>
  <c r="C63" i="1"/>
  <c r="H62" i="1"/>
  <c r="G62" i="1"/>
  <c r="D62" i="1"/>
  <c r="C62" i="1"/>
  <c r="H61" i="1"/>
  <c r="G61" i="1"/>
  <c r="D61" i="1"/>
  <c r="C61" i="1"/>
  <c r="H60" i="1"/>
  <c r="G60" i="1"/>
  <c r="D60" i="1"/>
  <c r="C60" i="1"/>
  <c r="H59" i="1"/>
  <c r="G59" i="1"/>
  <c r="D59" i="1"/>
  <c r="C59" i="1"/>
  <c r="H58"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83" i="9" l="1"/>
  <c r="B283" i="9" s="1"/>
  <c r="E26" i="9"/>
  <c r="B26" i="9" s="1"/>
  <c r="G1579" i="1"/>
  <c r="H1576" i="1"/>
  <c r="H1504" i="1"/>
  <c r="G1503" i="1"/>
  <c r="H1499" i="1"/>
  <c r="G1499" i="1"/>
  <c r="G1500" i="1"/>
  <c r="H1483" i="1"/>
  <c r="D6" i="8"/>
  <c r="C1481" i="1" s="1"/>
  <c r="H1481" i="1" s="1"/>
  <c r="D1408" i="1"/>
  <c r="H1278" i="1"/>
  <c r="H1264" i="1"/>
  <c r="H1244" i="1"/>
  <c r="G1241" i="1"/>
  <c r="G1237" i="1"/>
  <c r="F250" i="5"/>
  <c r="G1227" i="1"/>
  <c r="E280" i="9"/>
  <c r="B280" i="9" s="1"/>
  <c r="D1223" i="1"/>
  <c r="H1223" i="1" s="1"/>
  <c r="H1218" i="1"/>
  <c r="H1216" i="1"/>
  <c r="H1217" i="1"/>
  <c r="H1166" i="1"/>
  <c r="G1156" i="1"/>
  <c r="H1155" i="1"/>
  <c r="F170" i="5"/>
  <c r="G1056" i="1"/>
  <c r="H1050" i="1"/>
  <c r="F56" i="5"/>
  <c r="H1030" i="1"/>
  <c r="H1013" i="1"/>
  <c r="H1012" i="1"/>
  <c r="H1007" i="1"/>
  <c r="H1006" i="1"/>
  <c r="G1005" i="1"/>
  <c r="H1004" i="1"/>
  <c r="E12" i="5"/>
  <c r="D990" i="1" s="1"/>
  <c r="F19" i="5"/>
  <c r="H993" i="1"/>
  <c r="D991" i="1"/>
  <c r="H986" i="1"/>
  <c r="H821" i="1"/>
  <c r="H817" i="1"/>
  <c r="G715" i="1"/>
  <c r="G713" i="1"/>
  <c r="E42" i="9"/>
  <c r="B42" i="9" s="1"/>
  <c r="F218" i="9"/>
  <c r="B218" i="9" s="1"/>
  <c r="H713" i="1"/>
  <c r="F219" i="9"/>
  <c r="B219" i="9" s="1"/>
  <c r="G711" i="1"/>
  <c r="H710" i="1"/>
  <c r="G703" i="1"/>
  <c r="E30" i="9"/>
  <c r="B30" i="9" s="1"/>
  <c r="G669" i="1"/>
  <c r="G662" i="1"/>
  <c r="G649" i="1"/>
  <c r="E22" i="9"/>
  <c r="B22" i="9" s="1"/>
  <c r="G645" i="1"/>
  <c r="H642" i="1"/>
  <c r="F652" i="4"/>
  <c r="G641" i="1"/>
  <c r="H371" i="1"/>
  <c r="G367" i="1"/>
  <c r="G364" i="1"/>
  <c r="F369" i="4"/>
  <c r="F364" i="4"/>
  <c r="H359" i="1"/>
  <c r="H291" i="1"/>
  <c r="H290" i="1"/>
  <c r="F418" i="4"/>
  <c r="G288" i="1"/>
  <c r="G411" i="1"/>
  <c r="H412" i="1"/>
  <c r="F259" i="4"/>
  <c r="D255" i="1"/>
  <c r="H255" i="1" s="1"/>
  <c r="G257" i="1"/>
  <c r="E196" i="4"/>
  <c r="D192" i="1" s="1"/>
  <c r="G206" i="1"/>
  <c r="F188" i="4"/>
  <c r="G187" i="1"/>
  <c r="B220" i="9"/>
  <c r="E43" i="9"/>
  <c r="B43" i="9" s="1"/>
  <c r="F177" i="4"/>
  <c r="H173" i="1"/>
  <c r="G174" i="1"/>
  <c r="G172" i="1"/>
  <c r="H169" i="1"/>
  <c r="G168" i="1"/>
  <c r="H167" i="1"/>
  <c r="G165" i="1"/>
  <c r="G166" i="1"/>
  <c r="F169" i="4"/>
  <c r="E40" i="9"/>
  <c r="B40" i="9" s="1"/>
  <c r="G162" i="1"/>
  <c r="G157" i="1"/>
  <c r="G155" i="1"/>
  <c r="F217" i="9"/>
  <c r="B217" i="9" s="1"/>
  <c r="E39" i="9"/>
  <c r="B39" i="9" s="1"/>
  <c r="F134" i="4"/>
  <c r="G132" i="1"/>
  <c r="G131" i="1"/>
  <c r="G130" i="1"/>
  <c r="F128" i="4"/>
  <c r="H124" i="1"/>
  <c r="E124" i="4"/>
  <c r="D120" i="1" s="1"/>
  <c r="G122" i="1"/>
  <c r="F125" i="4"/>
  <c r="F106" i="4"/>
  <c r="H102" i="1"/>
  <c r="E37" i="9"/>
  <c r="B37" i="9" s="1"/>
  <c r="G81" i="1"/>
  <c r="G79" i="1"/>
  <c r="F68" i="4"/>
  <c r="H64" i="1"/>
  <c r="E29" i="9"/>
  <c r="B29" i="9" s="1"/>
  <c r="H1439" i="1"/>
  <c r="G1438" i="1"/>
  <c r="G1439" i="1"/>
  <c r="I1439" i="1" s="1"/>
  <c r="G1420" i="1"/>
  <c r="G1232" i="1"/>
  <c r="H1227" i="1"/>
  <c r="H1229" i="1"/>
  <c r="G1224" i="1"/>
  <c r="G1218" i="1"/>
  <c r="G1217" i="1"/>
  <c r="G1216" i="1"/>
  <c r="F180" i="5"/>
  <c r="H1154" i="1"/>
  <c r="G1154" i="1"/>
  <c r="G1155" i="1"/>
  <c r="G1148" i="1"/>
  <c r="G1137" i="1"/>
  <c r="C1124" i="1"/>
  <c r="H1056" i="1"/>
  <c r="H1064" i="1"/>
  <c r="G1047" i="1"/>
  <c r="F70" i="5"/>
  <c r="C1048" i="1"/>
  <c r="G1050" i="1"/>
  <c r="C1034" i="1"/>
  <c r="G1035" i="1"/>
  <c r="G1030" i="1"/>
  <c r="G1033" i="1"/>
  <c r="G1018" i="1"/>
  <c r="G1013" i="1"/>
  <c r="G1008" i="1"/>
  <c r="G1007" i="1"/>
  <c r="G1006" i="1"/>
  <c r="G1004" i="1"/>
  <c r="G1003" i="1"/>
  <c r="C997" i="1"/>
  <c r="G997" i="1" s="1"/>
  <c r="G1000" i="1"/>
  <c r="D12" i="5"/>
  <c r="C990" i="1" s="1"/>
  <c r="G996" i="1"/>
  <c r="C991" i="1"/>
  <c r="G986" i="1"/>
  <c r="G821" i="1"/>
  <c r="G816" i="1"/>
  <c r="G712" i="1"/>
  <c r="G710" i="1"/>
  <c r="H705" i="1"/>
  <c r="H703" i="1"/>
  <c r="G670" i="1"/>
  <c r="G668" i="1"/>
  <c r="H649" i="1"/>
  <c r="G644" i="1"/>
  <c r="G643" i="1"/>
  <c r="H645" i="1"/>
  <c r="G642" i="1"/>
  <c r="G379" i="1"/>
  <c r="G371" i="1"/>
  <c r="H364" i="1"/>
  <c r="G365" i="1"/>
  <c r="G359" i="1"/>
  <c r="G361" i="1"/>
  <c r="G291" i="1"/>
  <c r="G290" i="1"/>
  <c r="D643" i="4"/>
  <c r="F643" i="4" s="1"/>
  <c r="C638" i="1"/>
  <c r="H172" i="1"/>
  <c r="G270" i="1"/>
  <c r="F252" i="4"/>
  <c r="C248" i="1"/>
  <c r="G255" i="1"/>
  <c r="G258" i="1"/>
  <c r="E67" i="9"/>
  <c r="B67" i="9" s="1"/>
  <c r="E225" i="9"/>
  <c r="B225" i="9" s="1"/>
  <c r="G188" i="1"/>
  <c r="C184" i="1"/>
  <c r="H184" i="1" s="1"/>
  <c r="G186" i="1"/>
  <c r="G181" i="1"/>
  <c r="G179" i="1"/>
  <c r="G177" i="1"/>
  <c r="G175" i="1"/>
  <c r="H174" i="1"/>
  <c r="G173" i="1"/>
  <c r="G169" i="1"/>
  <c r="H168" i="1"/>
  <c r="G167" i="1"/>
  <c r="H165" i="1"/>
  <c r="D163" i="4"/>
  <c r="G163" i="1"/>
  <c r="G161" i="1"/>
  <c r="C160" i="1"/>
  <c r="G154" i="1"/>
  <c r="G152" i="1"/>
  <c r="H130" i="1"/>
  <c r="D133" i="4"/>
  <c r="G121" i="1"/>
  <c r="G123" i="1"/>
  <c r="D124" i="4"/>
  <c r="G113" i="1"/>
  <c r="G66" i="1"/>
  <c r="G64" i="1"/>
  <c r="F216" i="9"/>
  <c r="B216" i="9" s="1"/>
  <c r="F214" i="9"/>
  <c r="E284" i="9"/>
  <c r="B284" i="9" s="1"/>
  <c r="G378" i="1"/>
  <c r="H378" i="1"/>
  <c r="H561" i="1"/>
  <c r="G561" i="1"/>
  <c r="H574" i="1"/>
  <c r="G574" i="1"/>
  <c r="H619" i="1"/>
  <c r="G619" i="1"/>
  <c r="H1462" i="1"/>
  <c r="G1462" i="1"/>
  <c r="I1462" i="1" s="1"/>
  <c r="J1442" i="1"/>
  <c r="G1448" i="1"/>
  <c r="G1451" i="1"/>
  <c r="H1455" i="1"/>
  <c r="G1455" i="1"/>
  <c r="I1455" i="1" s="1"/>
  <c r="G1486" i="1"/>
  <c r="G1490" i="1"/>
  <c r="H1496" i="1"/>
  <c r="G1533" i="1"/>
  <c r="H1544" i="1"/>
  <c r="E298" i="4"/>
  <c r="D363" i="4"/>
  <c r="D350" i="4" s="1"/>
  <c r="F378" i="4"/>
  <c r="E635" i="4"/>
  <c r="D629" i="1" s="1"/>
  <c r="C243" i="1"/>
  <c r="C637" i="1"/>
  <c r="G1440" i="1"/>
  <c r="G1444" i="1"/>
  <c r="H1448" i="1"/>
  <c r="J1449" i="1"/>
  <c r="H1451" i="1"/>
  <c r="G1464" i="1"/>
  <c r="I1464" i="1" s="1"/>
  <c r="J1474" i="1"/>
  <c r="G1480" i="1"/>
  <c r="G1493" i="1"/>
  <c r="H1497" i="1"/>
  <c r="G1497" i="1"/>
  <c r="G1510" i="1"/>
  <c r="G1514" i="1"/>
  <c r="H1520" i="1"/>
  <c r="H1534" i="1"/>
  <c r="G1534" i="1"/>
  <c r="G1538" i="1"/>
  <c r="D224" i="4"/>
  <c r="F231" i="4"/>
  <c r="E363" i="4"/>
  <c r="D358" i="1" s="1"/>
  <c r="G142" i="9"/>
  <c r="E142" i="9" s="1"/>
  <c r="B142" i="9" s="1"/>
  <c r="F603" i="4"/>
  <c r="H1513" i="1"/>
  <c r="G1513" i="1"/>
  <c r="F567" i="4"/>
  <c r="D528" i="4"/>
  <c r="D635" i="4" s="1"/>
  <c r="D3" i="1"/>
  <c r="D415" i="1"/>
  <c r="H1440" i="1"/>
  <c r="H1444" i="1"/>
  <c r="G1447" i="1"/>
  <c r="I1447" i="1" s="1"/>
  <c r="J1450" i="1"/>
  <c r="H1453" i="1"/>
  <c r="G1453" i="1"/>
  <c r="G1457" i="1"/>
  <c r="I1457" i="1" s="1"/>
  <c r="G1460" i="1"/>
  <c r="I1460" i="1" s="1"/>
  <c r="J1462" i="1"/>
  <c r="H1466" i="1"/>
  <c r="G1466" i="1"/>
  <c r="H1468" i="1"/>
  <c r="I1468" i="1" s="1"/>
  <c r="H1477" i="1"/>
  <c r="I1477" i="1" s="1"/>
  <c r="H1480" i="1"/>
  <c r="H1521" i="1"/>
  <c r="G1521" i="1"/>
  <c r="G1541" i="1"/>
  <c r="H1552" i="1"/>
  <c r="D152" i="4"/>
  <c r="F153" i="4"/>
  <c r="E224" i="4"/>
  <c r="D220" i="1" s="1"/>
  <c r="D311" i="4"/>
  <c r="F326" i="4"/>
  <c r="J1464" i="1"/>
  <c r="H1542" i="1"/>
  <c r="G1542" i="1"/>
  <c r="F69" i="5"/>
  <c r="I24" i="3"/>
  <c r="E141" i="6"/>
  <c r="G1446" i="1"/>
  <c r="I1446" i="1" s="1"/>
  <c r="G1450" i="1"/>
  <c r="I1450" i="1" s="1"/>
  <c r="H1459" i="1"/>
  <c r="G1459" i="1"/>
  <c r="I1459" i="1" s="1"/>
  <c r="G1501" i="1"/>
  <c r="H1505" i="1"/>
  <c r="G1505" i="1"/>
  <c r="G1518" i="1"/>
  <c r="G1522" i="1"/>
  <c r="H1528" i="1"/>
  <c r="G1549" i="1"/>
  <c r="G1442" i="1"/>
  <c r="I1442" i="1" s="1"/>
  <c r="G1463" i="1"/>
  <c r="G1470" i="1"/>
  <c r="H1472" i="1"/>
  <c r="G1472" i="1"/>
  <c r="I1472" i="1" s="1"/>
  <c r="H1479" i="1"/>
  <c r="G1479" i="1"/>
  <c r="G1482" i="1"/>
  <c r="H1488" i="1"/>
  <c r="G1525" i="1"/>
  <c r="H1529" i="1"/>
  <c r="G1529" i="1"/>
  <c r="H1550" i="1"/>
  <c r="G1550" i="1"/>
  <c r="G1554" i="1"/>
  <c r="H1557" i="1"/>
  <c r="G1557" i="1"/>
  <c r="H1565" i="1"/>
  <c r="G1565" i="1"/>
  <c r="H1573" i="1"/>
  <c r="G1573" i="1"/>
  <c r="D414" i="1"/>
  <c r="G1456" i="1"/>
  <c r="I1456" i="1" s="1"/>
  <c r="G1461" i="1"/>
  <c r="H1463" i="1"/>
  <c r="J1468" i="1"/>
  <c r="J1477" i="1"/>
  <c r="G1485" i="1"/>
  <c r="H1489" i="1"/>
  <c r="G1489" i="1"/>
  <c r="G1502" i="1"/>
  <c r="H1512" i="1"/>
  <c r="H1536" i="1"/>
  <c r="H1558" i="1"/>
  <c r="G1558" i="1"/>
  <c r="G1562" i="1"/>
  <c r="H1566" i="1"/>
  <c r="G1566" i="1"/>
  <c r="G1570" i="1"/>
  <c r="H1574" i="1"/>
  <c r="G1574" i="1"/>
  <c r="G1578" i="1"/>
  <c r="E50" i="4"/>
  <c r="D46" i="1" s="1"/>
  <c r="E163" i="4"/>
  <c r="D159" i="1" s="1"/>
  <c r="D263" i="4"/>
  <c r="E350" i="4"/>
  <c r="E528" i="4"/>
  <c r="D190" i="5"/>
  <c r="F191" i="5"/>
  <c r="D35" i="6"/>
  <c r="F8" i="4"/>
  <c r="D50" i="4"/>
  <c r="F112" i="4"/>
  <c r="F164" i="4"/>
  <c r="F299" i="4"/>
  <c r="F351" i="4"/>
  <c r="F422" i="4"/>
  <c r="F466" i="4"/>
  <c r="F490" i="4"/>
  <c r="F626" i="4"/>
  <c r="G292" i="9"/>
  <c r="E292" i="9" s="1"/>
  <c r="B292" i="9" s="1"/>
  <c r="F206" i="5"/>
  <c r="G289" i="9"/>
  <c r="E289" i="9" s="1"/>
  <c r="B289" i="9" s="1"/>
  <c r="F177" i="5"/>
  <c r="D114" i="6"/>
  <c r="G1537" i="1"/>
  <c r="G1545" i="1"/>
  <c r="G1553" i="1"/>
  <c r="G1561" i="1"/>
  <c r="G1569" i="1"/>
  <c r="G1577" i="1"/>
  <c r="H287" i="9"/>
  <c r="E287" i="9" s="1"/>
  <c r="B287" i="9" s="1"/>
  <c r="E146" i="5"/>
  <c r="D1124" i="1" s="1"/>
  <c r="F91" i="4"/>
  <c r="G286" i="9"/>
  <c r="E286" i="9" s="1"/>
  <c r="B286" i="9" s="1"/>
  <c r="D87" i="5"/>
  <c r="D68" i="5" s="1"/>
  <c r="F88" i="5"/>
  <c r="E237" i="5"/>
  <c r="G210" i="9"/>
  <c r="E210" i="9" s="1"/>
  <c r="B210" i="9" s="1"/>
  <c r="B21" i="9"/>
  <c r="D238" i="5"/>
  <c r="F239" i="5"/>
  <c r="D258" i="5"/>
  <c r="F259" i="5"/>
  <c r="D89" i="6"/>
  <c r="F90" i="6"/>
  <c r="D6" i="7"/>
  <c r="F13" i="5"/>
  <c r="F149" i="5"/>
  <c r="D5" i="6"/>
  <c r="E52" i="9"/>
  <c r="B52" i="9" s="1"/>
  <c r="B85" i="9"/>
  <c r="G194" i="9"/>
  <c r="E194" i="9" s="1"/>
  <c r="B194" i="9" s="1"/>
  <c r="G202" i="9"/>
  <c r="E202" i="9" s="1"/>
  <c r="B202" i="9" s="1"/>
  <c r="G208" i="9"/>
  <c r="E208" i="9" s="1"/>
  <c r="B208" i="9" s="1"/>
  <c r="B232" i="9"/>
  <c r="B234" i="9"/>
  <c r="B236" i="9"/>
  <c r="B247" i="9"/>
  <c r="B268" i="9"/>
  <c r="D118" i="5"/>
  <c r="E176" i="5"/>
  <c r="D245" i="5"/>
  <c r="G162" i="9"/>
  <c r="E162" i="9" s="1"/>
  <c r="B162" i="9" s="1"/>
  <c r="L212" i="9"/>
  <c r="I10" i="9"/>
  <c r="G165" i="9"/>
  <c r="E165" i="9" s="1"/>
  <c r="B165" i="9" s="1"/>
  <c r="G192" i="9"/>
  <c r="E192" i="9" s="1"/>
  <c r="B192" i="9" s="1"/>
  <c r="G200" i="9"/>
  <c r="E200" i="9" s="1"/>
  <c r="B200" i="9" s="1"/>
  <c r="B239" i="9"/>
  <c r="B271" i="9"/>
  <c r="F130" i="6"/>
  <c r="E32" i="9"/>
  <c r="B32" i="9" s="1"/>
  <c r="B53" i="9"/>
  <c r="E64" i="9"/>
  <c r="B64" i="9" s="1"/>
  <c r="E68" i="9"/>
  <c r="B68" i="9" s="1"/>
  <c r="G206" i="9"/>
  <c r="E206" i="9" s="1"/>
  <c r="B206" i="9" s="1"/>
  <c r="B224" i="9"/>
  <c r="F245" i="9"/>
  <c r="B245" i="9" s="1"/>
  <c r="B254" i="9"/>
  <c r="E290" i="9"/>
  <c r="B290" i="9" s="1"/>
  <c r="E36" i="9"/>
  <c r="B36" i="9" s="1"/>
  <c r="E72" i="9"/>
  <c r="B72" i="9" s="1"/>
  <c r="E76" i="9"/>
  <c r="B76" i="9" s="1"/>
  <c r="E144" i="9"/>
  <c r="B144" i="9" s="1"/>
  <c r="E148" i="9"/>
  <c r="B148" i="9" s="1"/>
  <c r="E152" i="9"/>
  <c r="B152" i="9" s="1"/>
  <c r="E156" i="9"/>
  <c r="B156" i="9" s="1"/>
  <c r="G160" i="9"/>
  <c r="E160" i="9" s="1"/>
  <c r="B160" i="9" s="1"/>
  <c r="G198" i="9"/>
  <c r="E198" i="9" s="1"/>
  <c r="B198" i="9" s="1"/>
  <c r="F213" i="9"/>
  <c r="B213" i="9" s="1"/>
  <c r="B222" i="9"/>
  <c r="B231" i="9"/>
  <c r="B263" i="9"/>
  <c r="F269" i="9"/>
  <c r="B26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44" i="9"/>
  <c r="B44" i="9" s="1"/>
  <c r="B69" i="9"/>
  <c r="E88" i="9"/>
  <c r="B88" i="9" s="1"/>
  <c r="E92" i="9"/>
  <c r="B92" i="9" s="1"/>
  <c r="E96" i="9"/>
  <c r="B96" i="9" s="1"/>
  <c r="E104" i="9"/>
  <c r="B104" i="9" s="1"/>
  <c r="E108" i="9"/>
  <c r="B108" i="9" s="1"/>
  <c r="E112" i="9"/>
  <c r="B112" i="9" s="1"/>
  <c r="E120" i="9"/>
  <c r="B120" i="9" s="1"/>
  <c r="E128" i="9"/>
  <c r="B128" i="9" s="1"/>
  <c r="E136" i="9"/>
  <c r="B136" i="9" s="1"/>
  <c r="G164" i="9"/>
  <c r="E164" i="9" s="1"/>
  <c r="B164" i="9" s="1"/>
  <c r="G196" i="9"/>
  <c r="E196" i="9" s="1"/>
  <c r="B196" i="9" s="1"/>
  <c r="G204" i="9"/>
  <c r="E204" i="9" s="1"/>
  <c r="B204" i="9" s="1"/>
  <c r="B214" i="9"/>
  <c r="B240" i="9"/>
  <c r="B242" i="9"/>
  <c r="B244" i="9"/>
  <c r="B255" i="9"/>
  <c r="E281" i="9"/>
  <c r="B281" i="9" s="1"/>
  <c r="B288" i="9"/>
  <c r="G1481" i="1" l="1"/>
  <c r="D42" i="8"/>
  <c r="G294" i="9" s="1"/>
  <c r="E294" i="9" s="1"/>
  <c r="B294" i="9" s="1"/>
  <c r="G1223" i="1"/>
  <c r="F146" i="5"/>
  <c r="E7" i="5"/>
  <c r="G990" i="1"/>
  <c r="F212" i="9"/>
  <c r="B212" i="9" s="1"/>
  <c r="H192" i="1"/>
  <c r="G192" i="1"/>
  <c r="F196" i="4"/>
  <c r="E151" i="4"/>
  <c r="I17" i="3" s="1"/>
  <c r="F163" i="4"/>
  <c r="H1048" i="1"/>
  <c r="G1048" i="1"/>
  <c r="H1034" i="1"/>
  <c r="G1034" i="1"/>
  <c r="H997" i="1"/>
  <c r="D7" i="5"/>
  <c r="F12" i="5"/>
  <c r="H990" i="1"/>
  <c r="H991" i="1"/>
  <c r="G991" i="1"/>
  <c r="H638" i="1"/>
  <c r="G638" i="1"/>
  <c r="G248" i="1"/>
  <c r="H248" i="1"/>
  <c r="G184" i="1"/>
  <c r="C159" i="1"/>
  <c r="G159" i="1" s="1"/>
  <c r="G160" i="1"/>
  <c r="H160" i="1"/>
  <c r="F133" i="4"/>
  <c r="C129" i="1"/>
  <c r="F124" i="4"/>
  <c r="C120" i="1"/>
  <c r="H21" i="3"/>
  <c r="C1046" i="1"/>
  <c r="F635" i="4"/>
  <c r="C629" i="1"/>
  <c r="H415" i="1"/>
  <c r="G415" i="1"/>
  <c r="G243" i="1"/>
  <c r="H243" i="1"/>
  <c r="D5" i="7"/>
  <c r="C1437" i="1"/>
  <c r="I1463" i="1"/>
  <c r="H3" i="1"/>
  <c r="G3" i="1"/>
  <c r="E6" i="4"/>
  <c r="I23" i="3"/>
  <c r="D1214" i="1"/>
  <c r="G291" i="9"/>
  <c r="E291" i="9" s="1"/>
  <c r="B291" i="9" s="1"/>
  <c r="F190" i="5"/>
  <c r="C1167" i="1"/>
  <c r="F311" i="4"/>
  <c r="C306" i="1"/>
  <c r="F528" i="4"/>
  <c r="D636" i="4"/>
  <c r="C522" i="1"/>
  <c r="D298" i="4"/>
  <c r="F245" i="5"/>
  <c r="C1222" i="1"/>
  <c r="F89" i="6"/>
  <c r="C1383" i="1"/>
  <c r="H1124" i="1"/>
  <c r="G1124" i="1"/>
  <c r="F114" i="6"/>
  <c r="H27" i="3"/>
  <c r="C1408" i="1"/>
  <c r="F50" i="4"/>
  <c r="C46" i="1"/>
  <c r="E68" i="5"/>
  <c r="F68" i="5" s="1"/>
  <c r="B191" i="9"/>
  <c r="E175" i="5"/>
  <c r="D1152" i="1" s="1"/>
  <c r="I22" i="3"/>
  <c r="D1153" i="1"/>
  <c r="F87" i="5"/>
  <c r="C1065" i="1"/>
  <c r="D176" i="5"/>
  <c r="E636" i="4"/>
  <c r="D630" i="1" s="1"/>
  <c r="D522" i="1"/>
  <c r="I1479" i="1"/>
  <c r="F350" i="4"/>
  <c r="D408" i="4"/>
  <c r="C345" i="1"/>
  <c r="F224" i="4"/>
  <c r="C220" i="1"/>
  <c r="F363" i="4"/>
  <c r="C358" i="1"/>
  <c r="F118" i="5"/>
  <c r="C1096" i="1"/>
  <c r="F258" i="5"/>
  <c r="C1235" i="1"/>
  <c r="E408" i="4"/>
  <c r="D403" i="1" s="1"/>
  <c r="D345" i="1"/>
  <c r="G414" i="1"/>
  <c r="H414" i="1"/>
  <c r="H20" i="9"/>
  <c r="G20" i="9"/>
  <c r="F152" i="4"/>
  <c r="D151" i="4"/>
  <c r="C148" i="1"/>
  <c r="I1466" i="1"/>
  <c r="I1444" i="1"/>
  <c r="E407" i="4"/>
  <c r="D402" i="1" s="1"/>
  <c r="D293" i="1"/>
  <c r="G299" i="9"/>
  <c r="E299" i="9" s="1"/>
  <c r="D141" i="6"/>
  <c r="F5" i="6"/>
  <c r="H24" i="3"/>
  <c r="C1299" i="1"/>
  <c r="F35" i="6"/>
  <c r="H25" i="3"/>
  <c r="C1329" i="1"/>
  <c r="F263" i="4"/>
  <c r="C259" i="1"/>
  <c r="I28" i="3"/>
  <c r="D1435" i="1"/>
  <c r="I1440" i="1"/>
  <c r="D6" i="4"/>
  <c r="I1451" i="1"/>
  <c r="F238" i="5"/>
  <c r="D237" i="5"/>
  <c r="C1215" i="1"/>
  <c r="H637" i="1"/>
  <c r="G637" i="1"/>
  <c r="I1448" i="1"/>
  <c r="I34" i="3" l="1"/>
  <c r="K1432" i="9"/>
  <c r="C1517" i="1"/>
  <c r="G1517" i="1" s="1"/>
  <c r="G295" i="9"/>
  <c r="E295" i="9" s="1"/>
  <c r="B295" i="9" s="1"/>
  <c r="E6" i="5"/>
  <c r="H276" i="9" s="1"/>
  <c r="F7" i="5"/>
  <c r="D985" i="1"/>
  <c r="I20" i="3"/>
  <c r="E20" i="9"/>
  <c r="D147" i="1"/>
  <c r="E289" i="4"/>
  <c r="E413" i="4" s="1"/>
  <c r="C985" i="1"/>
  <c r="D6" i="5"/>
  <c r="H20" i="3"/>
  <c r="H159" i="1"/>
  <c r="H129" i="1"/>
  <c r="G129" i="1"/>
  <c r="H120" i="1"/>
  <c r="G120" i="1"/>
  <c r="E298" i="9"/>
  <c r="B299" i="9"/>
  <c r="F408" i="4"/>
  <c r="C403" i="1"/>
  <c r="D407" i="4"/>
  <c r="C293" i="1"/>
  <c r="F298" i="4"/>
  <c r="E19" i="9"/>
  <c r="B20" i="9"/>
  <c r="G522" i="1"/>
  <c r="H522" i="1"/>
  <c r="H1167" i="1"/>
  <c r="G1167" i="1"/>
  <c r="H9" i="3"/>
  <c r="H1299" i="1"/>
  <c r="G1299" i="1"/>
  <c r="I21" i="3"/>
  <c r="D1046" i="1"/>
  <c r="H1046" i="1" s="1"/>
  <c r="G306" i="1"/>
  <c r="H306" i="1"/>
  <c r="G1096" i="1"/>
  <c r="H1096" i="1"/>
  <c r="H1437" i="1"/>
  <c r="G1437" i="1"/>
  <c r="G297" i="9"/>
  <c r="E297" i="9" s="1"/>
  <c r="H29" i="3"/>
  <c r="C1436" i="1"/>
  <c r="H629" i="1"/>
  <c r="G629" i="1"/>
  <c r="H1383" i="1"/>
  <c r="G1383" i="1"/>
  <c r="H220" i="1"/>
  <c r="G220" i="1"/>
  <c r="D175" i="5"/>
  <c r="F176" i="5"/>
  <c r="H22" i="3"/>
  <c r="C1153" i="1"/>
  <c r="G46" i="1"/>
  <c r="H46" i="1"/>
  <c r="D412" i="4"/>
  <c r="F6" i="4"/>
  <c r="H16" i="3"/>
  <c r="C2" i="1"/>
  <c r="G358" i="1"/>
  <c r="H358" i="1"/>
  <c r="E412" i="4"/>
  <c r="I16" i="3"/>
  <c r="D2" i="1"/>
  <c r="H1329" i="1"/>
  <c r="G1329" i="1"/>
  <c r="F636" i="4"/>
  <c r="C630" i="1"/>
  <c r="H1215" i="1"/>
  <c r="G1215" i="1"/>
  <c r="H148" i="1"/>
  <c r="G148" i="1"/>
  <c r="H1065" i="1"/>
  <c r="G1065" i="1"/>
  <c r="G1222" i="1"/>
  <c r="H1222" i="1"/>
  <c r="H11" i="3"/>
  <c r="F237" i="5"/>
  <c r="H23" i="3"/>
  <c r="C1214" i="1"/>
  <c r="H259" i="1"/>
  <c r="G259" i="1"/>
  <c r="F141" i="6"/>
  <c r="H28" i="3"/>
  <c r="C1435" i="1"/>
  <c r="F151" i="4"/>
  <c r="H17" i="3"/>
  <c r="D289" i="4"/>
  <c r="D290" i="4" s="1"/>
  <c r="C147" i="1"/>
  <c r="H1235" i="1"/>
  <c r="G1235" i="1"/>
  <c r="H345" i="1"/>
  <c r="G345" i="1"/>
  <c r="G1408" i="1"/>
  <c r="H1408" i="1"/>
  <c r="H1517" i="1" l="1"/>
  <c r="E293" i="9"/>
  <c r="F6" i="5"/>
  <c r="G1046" i="1"/>
  <c r="D984" i="1"/>
  <c r="G984" i="1" s="1"/>
  <c r="H985" i="1"/>
  <c r="E291" i="4"/>
  <c r="D287" i="1" s="1"/>
  <c r="E290" i="4"/>
  <c r="D286" i="1" s="1"/>
  <c r="D285" i="1"/>
  <c r="C984" i="1"/>
  <c r="G985" i="1"/>
  <c r="C286" i="1"/>
  <c r="E640" i="4"/>
  <c r="E415" i="4"/>
  <c r="D410" i="1" s="1"/>
  <c r="D408" i="1"/>
  <c r="H147" i="1"/>
  <c r="G147" i="1"/>
  <c r="E639" i="4"/>
  <c r="E414" i="4"/>
  <c r="D409" i="1" s="1"/>
  <c r="D407" i="1"/>
  <c r="C1152" i="1"/>
  <c r="F175" i="5"/>
  <c r="B297" i="9"/>
  <c r="E296" i="9"/>
  <c r="I10" i="3" s="1"/>
  <c r="H293" i="1"/>
  <c r="G293" i="1"/>
  <c r="G2" i="1"/>
  <c r="H2" i="1"/>
  <c r="G276" i="9"/>
  <c r="E276" i="9" s="1"/>
  <c r="F407" i="4"/>
  <c r="C402" i="1"/>
  <c r="N3" i="9"/>
  <c r="I11" i="3"/>
  <c r="H403" i="1"/>
  <c r="G403" i="1"/>
  <c r="D291" i="4"/>
  <c r="F289" i="4"/>
  <c r="D413" i="4"/>
  <c r="D414" i="4" s="1"/>
  <c r="C285" i="1"/>
  <c r="H1153" i="1"/>
  <c r="G1153" i="1"/>
  <c r="G282" i="9"/>
  <c r="E282" i="9" s="1"/>
  <c r="B282" i="9" s="1"/>
  <c r="K3" i="9"/>
  <c r="I9" i="3"/>
  <c r="G1214" i="1"/>
  <c r="H1214" i="1"/>
  <c r="G630" i="1"/>
  <c r="H630" i="1"/>
  <c r="H1435" i="1"/>
  <c r="G1435" i="1"/>
  <c r="D639" i="4"/>
  <c r="F412" i="4"/>
  <c r="C407" i="1"/>
  <c r="H1436" i="1"/>
  <c r="G1436" i="1"/>
  <c r="H984" i="1" l="1"/>
  <c r="F290" i="4"/>
  <c r="H8" i="3"/>
  <c r="M3" i="9" s="1"/>
  <c r="F414" i="4"/>
  <c r="C409" i="1"/>
  <c r="F639" i="4"/>
  <c r="C633" i="1"/>
  <c r="H407" i="1"/>
  <c r="G407" i="1"/>
  <c r="E641" i="4"/>
  <c r="D633" i="1"/>
  <c r="G1152" i="1"/>
  <c r="H1152" i="1"/>
  <c r="E642" i="4"/>
  <c r="D634" i="1"/>
  <c r="D415" i="4"/>
  <c r="F413" i="4"/>
  <c r="D640" i="4"/>
  <c r="D641" i="4" s="1"/>
  <c r="C408" i="1"/>
  <c r="B276" i="9"/>
  <c r="E275" i="9"/>
  <c r="F291" i="4"/>
  <c r="C287" i="1"/>
  <c r="G286" i="1"/>
  <c r="H286" i="1"/>
  <c r="H285" i="1"/>
  <c r="G285" i="1"/>
  <c r="G402" i="1"/>
  <c r="H402" i="1"/>
  <c r="I8" i="3" l="1"/>
  <c r="E646" i="4"/>
  <c r="D636" i="1"/>
  <c r="H287" i="1"/>
  <c r="G287" i="1"/>
  <c r="F641" i="4"/>
  <c r="C635" i="1"/>
  <c r="F415" i="4"/>
  <c r="C410" i="1"/>
  <c r="H408" i="1"/>
  <c r="G408" i="1"/>
  <c r="F640" i="4"/>
  <c r="D642" i="4"/>
  <c r="D645" i="4" s="1"/>
  <c r="C634" i="1"/>
  <c r="E645" i="4"/>
  <c r="D635" i="1"/>
  <c r="H409" i="1"/>
  <c r="G409" i="1"/>
  <c r="H633" i="1"/>
  <c r="G633" i="1"/>
  <c r="F645" i="4" l="1"/>
  <c r="H18" i="3"/>
  <c r="C639" i="1"/>
  <c r="G634" i="1"/>
  <c r="H634" i="1"/>
  <c r="H635" i="1"/>
  <c r="G635" i="1"/>
  <c r="I18" i="3"/>
  <c r="D639" i="1"/>
  <c r="D646" i="4"/>
  <c r="F642" i="4"/>
  <c r="C636" i="1"/>
  <c r="G410" i="1"/>
  <c r="H410" i="1"/>
  <c r="I19" i="3"/>
  <c r="D640" i="1"/>
  <c r="H636" i="1" l="1"/>
  <c r="G636" i="1"/>
  <c r="H7" i="3"/>
  <c r="H639" i="1"/>
  <c r="G639" i="1"/>
  <c r="F646" i="4"/>
  <c r="H19" i="3"/>
  <c r="C640" i="1"/>
  <c r="G640" i="1" l="1"/>
  <c r="H640" i="1"/>
  <c r="J3" i="9"/>
  <c r="I7" i="3"/>
  <c r="M272" i="9" l="1"/>
  <c r="L272" i="9"/>
  <c r="H18" i="9"/>
  <c r="G18" i="9"/>
  <c r="I11" i="9"/>
  <c r="K9" i="9"/>
  <c r="J6" i="9"/>
  <c r="H17" i="9"/>
  <c r="I13" i="9"/>
  <c r="M15" i="9"/>
  <c r="G15" i="9"/>
  <c r="J13" i="9"/>
  <c r="K6" i="9"/>
  <c r="H16" i="9"/>
  <c r="H15" i="9"/>
  <c r="K5" i="9"/>
  <c r="J7" i="9"/>
  <c r="I6" i="9"/>
  <c r="I8" i="9"/>
  <c r="J17" i="9"/>
  <c r="L16" i="9"/>
  <c r="I7" i="9"/>
  <c r="K10" i="9"/>
  <c r="K7" i="9"/>
  <c r="J9" i="9"/>
  <c r="K12" i="9"/>
  <c r="J11" i="9"/>
  <c r="J10" i="9"/>
  <c r="I12" i="9"/>
  <c r="I9" i="9"/>
  <c r="G16" i="9"/>
  <c r="I5" i="9"/>
  <c r="K13" i="9"/>
  <c r="I17" i="9"/>
  <c r="J8" i="9"/>
  <c r="J5" i="9"/>
  <c r="L15" i="9"/>
  <c r="G17" i="9"/>
  <c r="K11" i="9"/>
  <c r="K8" i="9"/>
  <c r="M16" i="9"/>
  <c r="J12" i="9"/>
  <c r="E16" i="9" l="1"/>
  <c r="E18" i="9"/>
  <c r="B18" i="9" s="1"/>
  <c r="E5" i="9"/>
  <c r="B5" i="9" s="1"/>
  <c r="E6" i="9"/>
  <c r="B6" i="9" s="1"/>
  <c r="F272" i="9"/>
  <c r="B272" i="9" s="1"/>
  <c r="E10" i="9"/>
  <c r="B10" i="9" s="1"/>
  <c r="E15" i="9"/>
  <c r="E9" i="9"/>
  <c r="B9" i="9" s="1"/>
  <c r="E7" i="9"/>
  <c r="B7" i="9" s="1"/>
  <c r="E13" i="9"/>
  <c r="B13" i="9" s="1"/>
  <c r="E17" i="9"/>
  <c r="B17" i="9" s="1"/>
  <c r="F15" i="9"/>
  <c r="E12" i="9"/>
  <c r="B12" i="9" s="1"/>
  <c r="F16" i="9"/>
  <c r="E11" i="9"/>
  <c r="B11" i="9" s="1"/>
  <c r="E8" i="9"/>
  <c r="B8" i="9" s="1"/>
  <c r="F19" i="9"/>
  <c r="B16" i="9" l="1"/>
  <c r="F14" i="9"/>
  <c r="F3" i="9" s="1"/>
  <c r="E14" i="9"/>
  <c r="B1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<sst xmlns="http://schemas.openxmlformats.org/spreadsheetml/2006/main" count="4313" uniqueCount="3393">
  <si>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</si>
  <si>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</si>
  <si>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</si>
  <si>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</si>
  <si>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</si>
  <si>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</si>
  <si>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</si>
  <si>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</si>
  <si>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</si>
  <si>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</si>
  <si>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</si>
  <si>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</si>
  <si>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</si>
  <si>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</si>
  <si>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</si>
  <si>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</si>
  <si>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</si>
  <si>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</si>
  <si>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</si>
  <si>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</si>
  <si>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</si>
  <si>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</si>
  <si>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</si>
  <si>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</si>
  <si>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</si>
  <si>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</si>
  <si>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</si>
  <si>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</si>
  <si>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</si>
  <si>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</si>
  <si>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</si>
  <si>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LJUBO BABIĆ</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</si>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</sst>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23124968</v>
      </c>
      <c r="D2" s="6">
        <f>'PR-RAS'!E6</f>
        <v>25464992.180000007</v>
      </c>
      <c r="E2" s="6">
        <v>0</v>
      </c>
      <c r="F2" s="6">
        <v>0</v>
      </c>
      <c r="G2" s="7">
        <f t="shared" ref="G2:G264" si="0">(B2/1000)*(C2*1+D2*2)</f>
        <v>74054.95236000001</v>
      </c>
      <c r="H2" s="7">
        <f t="shared" ref="H2:H264" si="1">ABS(C2-ROUND(C2,0))+ABS(D2-ROUND(D2,0))</f>
        <v>0.18000000715255737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19941878</v>
      </c>
      <c r="D46" s="1">
        <f>'PR-RAS'!E50</f>
        <v>21465944.760000002</v>
      </c>
      <c r="E46" s="1">
        <v>0</v>
      </c>
      <c r="F46" s="1">
        <v>0</v>
      </c>
      <c r="G46" s="2">
        <f t="shared" si="0"/>
        <v>2829319.5384</v>
      </c>
      <c r="H46" s="2">
        <f t="shared" si="1"/>
        <v>0.23999999836087227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138747.48000000001</v>
      </c>
      <c r="E58" s="1">
        <v>0</v>
      </c>
      <c r="F58" s="1">
        <v>0</v>
      </c>
      <c r="G58" s="2">
        <f t="shared" si="0"/>
        <v>15817.212720000001</v>
      </c>
      <c r="H58" s="2">
        <f t="shared" si="1"/>
        <v>0.48000000001047738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138747.48000000001</v>
      </c>
      <c r="E59" s="1">
        <v>0</v>
      </c>
      <c r="F59" s="1">
        <v>0</v>
      </c>
      <c r="G59" s="2">
        <f t="shared" si="0"/>
        <v>16094.707680000001</v>
      </c>
      <c r="H59" s="2">
        <f t="shared" si="1"/>
        <v>0.48000000001047738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19941878</v>
      </c>
      <c r="D64" s="1">
        <f>'PR-RAS'!E68</f>
        <v>21327197.280000001</v>
      </c>
      <c r="E64" s="1">
        <v>0</v>
      </c>
      <c r="F64" s="1">
        <v>0</v>
      </c>
      <c r="G64" s="2">
        <f t="shared" si="0"/>
        <v>3943565.1712800004</v>
      </c>
      <c r="H64" s="2">
        <f t="shared" si="1"/>
        <v>0.2800000011920929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19791314</v>
      </c>
      <c r="D65" s="1">
        <f>'PR-RAS'!E69</f>
        <v>21208646.690000001</v>
      </c>
      <c r="E65" s="1">
        <v>0</v>
      </c>
      <c r="F65" s="1">
        <v>0</v>
      </c>
      <c r="G65" s="2">
        <f t="shared" si="0"/>
        <v>3981350.8723200001</v>
      </c>
      <c r="H65" s="2">
        <f t="shared" si="1"/>
        <v>0.30999999865889549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150564</v>
      </c>
      <c r="D66" s="1">
        <f>'PR-RAS'!E70</f>
        <v>118550.59</v>
      </c>
      <c r="E66" s="1">
        <v>0</v>
      </c>
      <c r="F66" s="1">
        <v>0</v>
      </c>
      <c r="G66" s="2">
        <f t="shared" si="0"/>
        <v>25198.236700000001</v>
      </c>
      <c r="H66" s="2">
        <f t="shared" si="1"/>
        <v>0.41000000000349246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v>
      </c>
      <c r="D78" s="1">
        <f>'PR-RAS'!E82</f>
        <v>7.42</v>
      </c>
      <c r="E78" s="1">
        <v>0</v>
      </c>
      <c r="F78" s="1">
        <v>0</v>
      </c>
      <c r="G78" s="2">
        <f t="shared" si="0"/>
        <v>4.7616800000000001</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47</v>
      </c>
      <c r="D79" s="1">
        <f>'PR-RAS'!E83</f>
        <v>7.42</v>
      </c>
      <c r="E79" s="1">
        <v>0</v>
      </c>
      <c r="F79" s="1">
        <v>0</v>
      </c>
      <c r="G79" s="2">
        <f t="shared" si="0"/>
        <v>4.8235200000000003</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v>
      </c>
      <c r="D81" s="1">
        <f>'PR-RAS'!E85</f>
        <v>7.42</v>
      </c>
      <c r="E81" s="1">
        <v>0</v>
      </c>
      <c r="F81" s="1">
        <v>0</v>
      </c>
      <c r="G81" s="2">
        <f t="shared" si="0"/>
        <v>4.9472000000000005</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942333</v>
      </c>
      <c r="D102" s="1">
        <f>'PR-RAS'!E106</f>
        <v>1197330.44</v>
      </c>
      <c r="E102" s="1">
        <v>0</v>
      </c>
      <c r="F102" s="1">
        <v>0</v>
      </c>
      <c r="G102" s="2">
        <f t="shared" si="0"/>
        <v>337036.38188</v>
      </c>
      <c r="H102" s="2">
        <f t="shared" si="1"/>
        <v>0.43999999994412065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942333</v>
      </c>
      <c r="D108" s="1">
        <f>'PR-RAS'!E112</f>
        <v>1197330.44</v>
      </c>
      <c r="E108" s="1">
        <v>0</v>
      </c>
      <c r="F108" s="1">
        <v>0</v>
      </c>
      <c r="G108" s="2">
        <f t="shared" si="0"/>
        <v>357058.34515999997</v>
      </c>
      <c r="H108" s="2">
        <f t="shared" si="1"/>
        <v>0.43999999994412065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942333</v>
      </c>
      <c r="D113" s="1">
        <f>'PR-RAS'!E117</f>
        <v>1197330.44</v>
      </c>
      <c r="E113" s="1">
        <v>0</v>
      </c>
      <c r="F113" s="1">
        <v>0</v>
      </c>
      <c r="G113" s="2">
        <f t="shared" si="0"/>
        <v>373743.31455999997</v>
      </c>
      <c r="H113" s="2">
        <f t="shared" si="1"/>
        <v>0.43999999994412065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147477</v>
      </c>
      <c r="D120" s="1">
        <f>'PR-RAS'!E124</f>
        <v>174548.8</v>
      </c>
      <c r="E120" s="1">
        <v>0</v>
      </c>
      <c r="F120" s="1">
        <v>0</v>
      </c>
      <c r="G120" s="2">
        <f t="shared" si="0"/>
        <v>59092.377399999998</v>
      </c>
      <c r="H120" s="2">
        <f t="shared" si="1"/>
        <v>0.20000000001164153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51771</v>
      </c>
      <c r="D121" s="1">
        <f>'PR-RAS'!E125</f>
        <v>157886.79999999999</v>
      </c>
      <c r="E121" s="1">
        <v>0</v>
      </c>
      <c r="F121" s="1">
        <v>0</v>
      </c>
      <c r="G121" s="2">
        <f t="shared" si="0"/>
        <v>44105.351999999999</v>
      </c>
      <c r="H121" s="2">
        <f t="shared" si="1"/>
        <v>0.20000000001164153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8300</v>
      </c>
      <c r="E122" s="1">
        <v>0</v>
      </c>
      <c r="F122" s="1">
        <v>0</v>
      </c>
      <c r="G122" s="2">
        <f t="shared" si="0"/>
        <v>2008.6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51771</v>
      </c>
      <c r="D123" s="1">
        <f>'PR-RAS'!E127</f>
        <v>149586.79999999999</v>
      </c>
      <c r="E123" s="1">
        <v>0</v>
      </c>
      <c r="F123" s="1">
        <v>0</v>
      </c>
      <c r="G123" s="2">
        <f t="shared" si="0"/>
        <v>42815.241199999997</v>
      </c>
      <c r="H123" s="2">
        <f t="shared" si="1"/>
        <v>0.20000000001164153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95706</v>
      </c>
      <c r="D124" s="1">
        <f>'PR-RAS'!E128</f>
        <v>16662</v>
      </c>
      <c r="E124" s="1">
        <v>0</v>
      </c>
      <c r="F124" s="1">
        <v>0</v>
      </c>
      <c r="G124" s="2">
        <f t="shared" si="0"/>
        <v>15870.69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95706</v>
      </c>
      <c r="D125" s="1">
        <f>'PR-RAS'!E129</f>
        <v>14662</v>
      </c>
      <c r="E125" s="1">
        <v>0</v>
      </c>
      <c r="F125" s="1">
        <v>0</v>
      </c>
      <c r="G125" s="2">
        <f t="shared" si="0"/>
        <v>15503.72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2000</v>
      </c>
      <c r="E126" s="1">
        <v>0</v>
      </c>
      <c r="F126" s="1">
        <v>0</v>
      </c>
      <c r="G126" s="2">
        <f t="shared" si="0"/>
        <v>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2093233</v>
      </c>
      <c r="D129" s="1">
        <f>'PR-RAS'!E133</f>
        <v>2627160.7600000002</v>
      </c>
      <c r="E129" s="1">
        <v>0</v>
      </c>
      <c r="F129" s="1">
        <v>0</v>
      </c>
      <c r="G129" s="2">
        <f t="shared" si="0"/>
        <v>940486.97856000008</v>
      </c>
      <c r="H129" s="2">
        <f t="shared" si="1"/>
        <v>0.23999999975785613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2093233</v>
      </c>
      <c r="D130" s="1">
        <f>'PR-RAS'!E134</f>
        <v>2627160.7600000002</v>
      </c>
      <c r="E130" s="1">
        <v>0</v>
      </c>
      <c r="F130" s="1">
        <v>0</v>
      </c>
      <c r="G130" s="2">
        <f t="shared" si="0"/>
        <v>947834.53308000008</v>
      </c>
      <c r="H130" s="2">
        <f t="shared" si="1"/>
        <v>0.23999999975785613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2018233</v>
      </c>
      <c r="D131" s="1">
        <f>'PR-RAS'!E135</f>
        <v>2393173.4500000002</v>
      </c>
      <c r="E131" s="1">
        <v>0</v>
      </c>
      <c r="F131" s="1">
        <v>0</v>
      </c>
      <c r="G131" s="2">
        <f t="shared" si="0"/>
        <v>884595.3870000001</v>
      </c>
      <c r="H131" s="2">
        <f t="shared" si="1"/>
        <v>0.45000000018626451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75000</v>
      </c>
      <c r="D132" s="1">
        <f>'PR-RAS'!E136</f>
        <v>233987.31</v>
      </c>
      <c r="E132" s="1">
        <v>0</v>
      </c>
      <c r="F132" s="1">
        <v>0</v>
      </c>
      <c r="G132" s="2">
        <f t="shared" si="0"/>
        <v>71129.675220000005</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22811272</v>
      </c>
      <c r="D147" s="1">
        <f>'PR-RAS'!E151</f>
        <v>24994018.259999998</v>
      </c>
      <c r="E147" s="1">
        <v>0</v>
      </c>
      <c r="F147" s="1">
        <v>0</v>
      </c>
      <c r="G147" s="2">
        <f t="shared" si="0"/>
        <v>10628699.043919999</v>
      </c>
      <c r="H147" s="2">
        <f t="shared" si="1"/>
        <v>0.25999999791383743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19209738</v>
      </c>
      <c r="D148" s="1">
        <f>'PR-RAS'!E152</f>
        <v>20446999.149999999</v>
      </c>
      <c r="E148" s="1">
        <v>0</v>
      </c>
      <c r="F148" s="1">
        <v>0</v>
      </c>
      <c r="G148" s="2">
        <f t="shared" si="0"/>
        <v>8835249.2360999994</v>
      </c>
      <c r="H148" s="2">
        <f t="shared" si="1"/>
        <v>0.14999999850988388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15848191</v>
      </c>
      <c r="D149" s="1">
        <f>'PR-RAS'!E153</f>
        <v>16865122.169999998</v>
      </c>
      <c r="E149" s="1">
        <v>0</v>
      </c>
      <c r="F149" s="1">
        <v>0</v>
      </c>
      <c r="G149" s="2">
        <f t="shared" si="0"/>
        <v>7337608.4303199993</v>
      </c>
      <c r="H149" s="2">
        <f t="shared" si="1"/>
        <v>0.16999999806284904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15349866</v>
      </c>
      <c r="D150" s="1">
        <f>'PR-RAS'!E154</f>
        <v>16196183.99</v>
      </c>
      <c r="E150" s="1">
        <v>0</v>
      </c>
      <c r="F150" s="1">
        <v>0</v>
      </c>
      <c r="G150" s="2">
        <f t="shared" si="0"/>
        <v>7113592.86302</v>
      </c>
      <c r="H150" s="2">
        <f t="shared" si="1"/>
        <v>9.9999997764825821E-3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309790</v>
      </c>
      <c r="D152" s="1">
        <f>'PR-RAS'!E156</f>
        <v>456720.52</v>
      </c>
      <c r="E152" s="1">
        <v>0</v>
      </c>
      <c r="F152" s="1">
        <v>0</v>
      </c>
      <c r="G152" s="2">
        <f t="shared" si="0"/>
        <v>184707.88704</v>
      </c>
      <c r="H152" s="2">
        <f t="shared" si="1"/>
        <v>0.47999999998137355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188535</v>
      </c>
      <c r="D153" s="1">
        <f>'PR-RAS'!E157</f>
        <v>212217.66</v>
      </c>
      <c r="E153" s="1">
        <v>0</v>
      </c>
      <c r="F153" s="1">
        <v>0</v>
      </c>
      <c r="G153" s="2">
        <f t="shared" si="0"/>
        <v>93171.48864000001</v>
      </c>
      <c r="H153" s="2">
        <f t="shared" si="1"/>
        <v>0.33999999999650754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753995</v>
      </c>
      <c r="D154" s="1">
        <f>'PR-RAS'!E158</f>
        <v>798893.67</v>
      </c>
      <c r="E154" s="1">
        <v>0</v>
      </c>
      <c r="F154" s="1">
        <v>0</v>
      </c>
      <c r="G154" s="2">
        <f t="shared" si="0"/>
        <v>359822.69801999995</v>
      </c>
      <c r="H154" s="2">
        <f t="shared" si="1"/>
        <v>0.32999999995809048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2607552</v>
      </c>
      <c r="D155" s="1">
        <f>'PR-RAS'!E159</f>
        <v>2782983.31</v>
      </c>
      <c r="E155" s="1">
        <v>0</v>
      </c>
      <c r="F155" s="1">
        <v>0</v>
      </c>
      <c r="G155" s="2">
        <f t="shared" si="0"/>
        <v>1258721.86748</v>
      </c>
      <c r="H155" s="2">
        <f t="shared" si="1"/>
        <v>0.31000000005587935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2607552</v>
      </c>
      <c r="D157" s="1">
        <f>'PR-RAS'!E161</f>
        <v>2782983.31</v>
      </c>
      <c r="E157" s="1">
        <v>0</v>
      </c>
      <c r="F157" s="1">
        <v>0</v>
      </c>
      <c r="G157" s="2">
        <f t="shared" si="0"/>
        <v>1275068.90472</v>
      </c>
      <c r="H157" s="2">
        <f t="shared" si="1"/>
        <v>0.31000000005587935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3121635</v>
      </c>
      <c r="D159" s="1">
        <f>'PR-RAS'!E163</f>
        <v>3986675.14</v>
      </c>
      <c r="E159" s="1">
        <v>0</v>
      </c>
      <c r="F159" s="1">
        <v>0</v>
      </c>
      <c r="G159" s="2">
        <f t="shared" si="0"/>
        <v>1753007.6742400003</v>
      </c>
      <c r="H159" s="2">
        <f t="shared" si="1"/>
        <v>0.14000000013038516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498925</v>
      </c>
      <c r="D160" s="1">
        <f>'PR-RAS'!E164</f>
        <v>707756.21</v>
      </c>
      <c r="E160" s="1">
        <v>0</v>
      </c>
      <c r="F160" s="1">
        <v>0</v>
      </c>
      <c r="G160" s="2">
        <f t="shared" si="0"/>
        <v>304395.54978</v>
      </c>
      <c r="H160" s="2">
        <f t="shared" si="1"/>
        <v>0.2099999999627471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58136</v>
      </c>
      <c r="D161" s="1">
        <f>'PR-RAS'!E165</f>
        <v>97227.33</v>
      </c>
      <c r="E161" s="1">
        <v>0</v>
      </c>
      <c r="F161" s="1">
        <v>0</v>
      </c>
      <c r="G161" s="2">
        <f t="shared" si="0"/>
        <v>40414.505600000004</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432589</v>
      </c>
      <c r="D162" s="1">
        <f>'PR-RAS'!E166</f>
        <v>596873.88</v>
      </c>
      <c r="E162" s="1">
        <v>0</v>
      </c>
      <c r="F162" s="1">
        <v>0</v>
      </c>
      <c r="G162" s="2">
        <f t="shared" si="0"/>
        <v>261840.21836</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8200</v>
      </c>
      <c r="D163" s="1">
        <f>'PR-RAS'!E167</f>
        <v>13655</v>
      </c>
      <c r="E163" s="1">
        <v>0</v>
      </c>
      <c r="F163" s="1">
        <v>0</v>
      </c>
      <c r="G163" s="2">
        <f t="shared" si="0"/>
        <v>5752.62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1484085</v>
      </c>
      <c r="D165" s="1">
        <f>'PR-RAS'!E169</f>
        <v>2202549.25</v>
      </c>
      <c r="E165" s="1">
        <v>0</v>
      </c>
      <c r="F165" s="1">
        <v>0</v>
      </c>
      <c r="G165" s="2">
        <f t="shared" si="0"/>
        <v>965826.09400000004</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155878</v>
      </c>
      <c r="D166" s="1">
        <f>'PR-RAS'!E170</f>
        <v>213282.37</v>
      </c>
      <c r="E166" s="1">
        <v>0</v>
      </c>
      <c r="F166" s="1">
        <v>0</v>
      </c>
      <c r="G166" s="2">
        <f t="shared" si="0"/>
        <v>96103.052100000001</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839896</v>
      </c>
      <c r="D167" s="1">
        <f>'PR-RAS'!E171</f>
        <v>1220588.76</v>
      </c>
      <c r="E167" s="1">
        <v>0</v>
      </c>
      <c r="F167" s="1">
        <v>0</v>
      </c>
      <c r="G167" s="2">
        <f t="shared" si="0"/>
        <v>544658.20432000002</v>
      </c>
      <c r="H167" s="2">
        <f t="shared" si="1"/>
        <v>0.23999999999068677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378545</v>
      </c>
      <c r="D168" s="1">
        <f>'PR-RAS'!E172</f>
        <v>593745.54</v>
      </c>
      <c r="E168" s="1">
        <v>0</v>
      </c>
      <c r="F168" s="1">
        <v>0</v>
      </c>
      <c r="G168" s="2">
        <f t="shared" si="0"/>
        <v>261528.02536000003</v>
      </c>
      <c r="H168" s="2">
        <f t="shared" si="1"/>
        <v>0.4599999999627471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30000</v>
      </c>
      <c r="D169" s="1">
        <f>'PR-RAS'!E173</f>
        <v>48000</v>
      </c>
      <c r="E169" s="1">
        <v>0</v>
      </c>
      <c r="F169" s="1">
        <v>0</v>
      </c>
      <c r="G169" s="2">
        <f t="shared" si="0"/>
        <v>21168</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53967</v>
      </c>
      <c r="D170" s="1">
        <f>'PR-RAS'!E174</f>
        <v>80799.44</v>
      </c>
      <c r="E170" s="1">
        <v>0</v>
      </c>
      <c r="F170" s="1">
        <v>0</v>
      </c>
      <c r="G170" s="2">
        <f t="shared" si="0"/>
        <v>36430.633720000005</v>
      </c>
      <c r="H170" s="2">
        <f t="shared" si="1"/>
        <v>0.44000000000232831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25799</v>
      </c>
      <c r="D172" s="1">
        <f>'PR-RAS'!E176</f>
        <v>46133.14</v>
      </c>
      <c r="E172" s="1">
        <v>0</v>
      </c>
      <c r="F172" s="1">
        <v>0</v>
      </c>
      <c r="G172" s="2">
        <f t="shared" si="0"/>
        <v>20189.16288</v>
      </c>
      <c r="H172" s="2">
        <f t="shared" si="1"/>
        <v>0.13999999999941792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988088</v>
      </c>
      <c r="D173" s="1">
        <f>'PR-RAS'!E177</f>
        <v>852990.99000000011</v>
      </c>
      <c r="E173" s="1">
        <v>0</v>
      </c>
      <c r="F173" s="1">
        <v>0</v>
      </c>
      <c r="G173" s="2">
        <f t="shared" si="0"/>
        <v>463380.03656000004</v>
      </c>
      <c r="H173" s="2">
        <f t="shared" si="1"/>
        <v>9.9999998928979039E-3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43739</v>
      </c>
      <c r="D174" s="1">
        <f>'PR-RAS'!E178</f>
        <v>43713.57</v>
      </c>
      <c r="E174" s="1">
        <v>0</v>
      </c>
      <c r="F174" s="1">
        <v>0</v>
      </c>
      <c r="G174" s="2">
        <f t="shared" si="0"/>
        <v>22691.74222</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600924</v>
      </c>
      <c r="D175" s="1">
        <f>'PR-RAS'!E179</f>
        <v>591511.1</v>
      </c>
      <c r="E175" s="1">
        <v>0</v>
      </c>
      <c r="F175" s="1">
        <v>0</v>
      </c>
      <c r="G175" s="2">
        <f t="shared" si="0"/>
        <v>310406.63879999996</v>
      </c>
      <c r="H175" s="2">
        <f t="shared" si="1"/>
        <v>9.9999999976716936E-2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91264</v>
      </c>
      <c r="D177" s="1">
        <f>'PR-RAS'!E181</f>
        <v>80156.12</v>
      </c>
      <c r="E177" s="1">
        <v>0</v>
      </c>
      <c r="F177" s="1">
        <v>0</v>
      </c>
      <c r="G177" s="2">
        <f t="shared" si="0"/>
        <v>44277.418239999999</v>
      </c>
      <c r="H177" s="2">
        <f t="shared" si="1"/>
        <v>0.11999999999534339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61435</v>
      </c>
      <c r="D179" s="1">
        <f>'PR-RAS'!E183</f>
        <v>76112.94</v>
      </c>
      <c r="E179" s="1">
        <v>0</v>
      </c>
      <c r="F179" s="1">
        <v>0</v>
      </c>
      <c r="G179" s="2">
        <f t="shared" si="0"/>
        <v>38031.636639999997</v>
      </c>
      <c r="H179" s="2">
        <f t="shared" si="1"/>
        <v>5.9999999997671694E-2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69968</v>
      </c>
      <c r="D180" s="1">
        <f>'PR-RAS'!E184</f>
        <v>15595.8</v>
      </c>
      <c r="E180" s="1">
        <v>0</v>
      </c>
      <c r="F180" s="1">
        <v>0</v>
      </c>
      <c r="G180" s="2">
        <f t="shared" si="0"/>
        <v>18107.5684</v>
      </c>
      <c r="H180" s="2">
        <f t="shared" si="1"/>
        <v>0.2000000000007276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23006</v>
      </c>
      <c r="D181" s="1">
        <f>'PR-RAS'!E185</f>
        <v>23299.31</v>
      </c>
      <c r="E181" s="1">
        <v>0</v>
      </c>
      <c r="F181" s="1">
        <v>0</v>
      </c>
      <c r="G181" s="2">
        <f t="shared" si="0"/>
        <v>12528.8316</v>
      </c>
      <c r="H181" s="2">
        <f t="shared" si="1"/>
        <v>0.31000000000130967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97752</v>
      </c>
      <c r="D182" s="1">
        <f>'PR-RAS'!E186</f>
        <v>22602.15</v>
      </c>
      <c r="E182" s="1">
        <v>0</v>
      </c>
      <c r="F182" s="1">
        <v>0</v>
      </c>
      <c r="G182" s="2">
        <f t="shared" si="0"/>
        <v>25875.090299999996</v>
      </c>
      <c r="H182" s="2">
        <f t="shared" si="1"/>
        <v>0.15000000000145519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150537</v>
      </c>
      <c r="D184" s="1">
        <f>'PR-RAS'!E188</f>
        <v>223378.69</v>
      </c>
      <c r="E184" s="1">
        <v>0</v>
      </c>
      <c r="F184" s="1">
        <v>0</v>
      </c>
      <c r="G184" s="2">
        <f t="shared" si="0"/>
        <v>109304.87153999999</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7673</v>
      </c>
      <c r="D185" s="1">
        <f>'PR-RAS'!E189</f>
        <v>0</v>
      </c>
      <c r="E185" s="1">
        <v>0</v>
      </c>
      <c r="F185" s="1">
        <v>0</v>
      </c>
      <c r="G185" s="2">
        <f t="shared" si="0"/>
        <v>1411.8319999999999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5815</v>
      </c>
      <c r="D186" s="1">
        <f>'PR-RAS'!E190</f>
        <v>5870.14</v>
      </c>
      <c r="E186" s="1">
        <v>0</v>
      </c>
      <c r="F186" s="1">
        <v>0</v>
      </c>
      <c r="G186" s="2">
        <f t="shared" si="0"/>
        <v>3247.7267999999999</v>
      </c>
      <c r="H186" s="2">
        <f t="shared" si="1"/>
        <v>0.14000000000032742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14416</v>
      </c>
      <c r="D187" s="1">
        <f>'PR-RAS'!E191</f>
        <v>11490.5</v>
      </c>
      <c r="E187" s="1">
        <v>0</v>
      </c>
      <c r="F187" s="1">
        <v>0</v>
      </c>
      <c r="G187" s="2">
        <f t="shared" si="0"/>
        <v>6955.8419999999996</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31247</v>
      </c>
      <c r="D189" s="1">
        <f>'PR-RAS'!E193</f>
        <v>30675</v>
      </c>
      <c r="E189" s="1">
        <v>0</v>
      </c>
      <c r="F189" s="1">
        <v>0</v>
      </c>
      <c r="G189" s="2">
        <f t="shared" si="0"/>
        <v>17408.236000000001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12578.13</v>
      </c>
      <c r="E190" s="1">
        <v>0</v>
      </c>
      <c r="F190" s="1">
        <v>0</v>
      </c>
      <c r="G190" s="2">
        <f t="shared" si="0"/>
        <v>4754.5331399999995</v>
      </c>
      <c r="H190" s="2">
        <f t="shared" si="1"/>
        <v>0.12999999999919964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90386</v>
      </c>
      <c r="D191" s="1">
        <f>'PR-RAS'!E195</f>
        <v>161564.92000000001</v>
      </c>
      <c r="E191" s="1">
        <v>0</v>
      </c>
      <c r="F191" s="1">
        <v>0</v>
      </c>
      <c r="G191" s="2">
        <f t="shared" si="0"/>
        <v>78568.009600000005</v>
      </c>
      <c r="H191" s="2">
        <f t="shared" si="1"/>
        <v>7.9999999987194315E-2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10731</v>
      </c>
      <c r="D192" s="1">
        <f>'PR-RAS'!E196</f>
        <v>34976.47</v>
      </c>
      <c r="E192" s="1">
        <v>0</v>
      </c>
      <c r="F192" s="1">
        <v>0</v>
      </c>
      <c r="G192" s="2">
        <f t="shared" si="0"/>
        <v>15410.632540000001</v>
      </c>
      <c r="H192" s="2">
        <f t="shared" si="1"/>
        <v>0.47000000000116415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10731</v>
      </c>
      <c r="D206" s="1">
        <f>'PR-RAS'!E210</f>
        <v>34976.47</v>
      </c>
      <c r="E206" s="1">
        <v>0</v>
      </c>
      <c r="F206" s="1">
        <v>0</v>
      </c>
      <c r="G206" s="2">
        <f t="shared" si="0"/>
        <v>16540.207699999999</v>
      </c>
      <c r="H206" s="2">
        <f t="shared" si="1"/>
        <v>0.47000000000116415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10731</v>
      </c>
      <c r="D207" s="1">
        <f>'PR-RAS'!E211</f>
        <v>16000</v>
      </c>
      <c r="E207" s="1">
        <v>0</v>
      </c>
      <c r="F207" s="1">
        <v>0</v>
      </c>
      <c r="G207" s="2">
        <f t="shared" si="0"/>
        <v>8802.5859999999993</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18976.47</v>
      </c>
      <c r="E209" s="1">
        <v>0</v>
      </c>
      <c r="F209" s="1">
        <v>0</v>
      </c>
      <c r="G209" s="2">
        <f t="shared" si="0"/>
        <v>7894.2115199999998</v>
      </c>
      <c r="H209" s="2">
        <f t="shared" si="1"/>
        <v>0.47000000000116415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439168</v>
      </c>
      <c r="D248" s="1">
        <f>'PR-RAS'!E252</f>
        <v>525367.5</v>
      </c>
      <c r="E248" s="1">
        <v>0</v>
      </c>
      <c r="F248" s="1">
        <v>0</v>
      </c>
      <c r="G248" s="2">
        <f t="shared" si="0"/>
        <v>368006.04099999997</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439168</v>
      </c>
      <c r="D255" s="1">
        <f>'PR-RAS'!E259</f>
        <v>525367.5</v>
      </c>
      <c r="E255" s="1">
        <v>0</v>
      </c>
      <c r="F255" s="1">
        <v>0</v>
      </c>
      <c r="G255" s="2">
        <f t="shared" si="0"/>
        <v>378435.36200000002</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40849</v>
      </c>
      <c r="D256" s="1">
        <f>'PR-RAS'!E260</f>
        <v>43756.68</v>
      </c>
      <c r="E256" s="1">
        <v>0</v>
      </c>
      <c r="F256" s="1">
        <v>0</v>
      </c>
      <c r="G256" s="2">
        <f t="shared" si="0"/>
        <v>32732.4018</v>
      </c>
      <c r="H256" s="2">
        <f t="shared" si="1"/>
        <v>0.31999999999970896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346131</v>
      </c>
      <c r="D257" s="1">
        <f>'PR-RAS'!E261</f>
        <v>398203.38</v>
      </c>
      <c r="E257" s="1">
        <v>0</v>
      </c>
      <c r="F257" s="1">
        <v>0</v>
      </c>
      <c r="G257" s="2">
        <f t="shared" si="0"/>
        <v>292489.66655999998</v>
      </c>
      <c r="H257" s="2">
        <f t="shared" si="1"/>
        <v>0.38000000000465661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52188</v>
      </c>
      <c r="D258" s="1">
        <f>'PR-RAS'!E262</f>
        <v>83407.44</v>
      </c>
      <c r="E258" s="1">
        <v>0</v>
      </c>
      <c r="F258" s="1">
        <v>0</v>
      </c>
      <c r="G258" s="2">
        <f t="shared" si="0"/>
        <v>56283.740160000001</v>
      </c>
      <c r="H258" s="2">
        <f t="shared" si="1"/>
        <v>0.44000000000232831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30000</v>
      </c>
      <c r="D259" s="1">
        <f>'PR-RAS'!E263</f>
        <v>0</v>
      </c>
      <c r="E259" s="1">
        <v>0</v>
      </c>
      <c r="F259" s="1">
        <v>0</v>
      </c>
      <c r="G259" s="2">
        <f t="shared" si="0"/>
        <v>7740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30000</v>
      </c>
      <c r="D269" s="1">
        <f>'PR-RAS'!E273</f>
        <v>0</v>
      </c>
      <c r="E269" s="1">
        <v>0</v>
      </c>
      <c r="F269" s="1">
        <v>0</v>
      </c>
      <c r="G269" s="2">
        <f t="shared" si="8"/>
        <v>8040.0000000000009</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8"/>
        <v>8070.0000000000009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22811272</v>
      </c>
      <c r="D285" s="1">
        <f>'PR-RAS'!E289</f>
        <v>24994018.259999998</v>
      </c>
      <c r="E285" s="1">
        <v>0</v>
      </c>
      <c r="F285" s="1">
        <v>0</v>
      </c>
      <c r="G285" s="2">
        <f t="shared" si="8"/>
        <v>20675003.619679999</v>
      </c>
      <c r="H285" s="2">
        <f t="shared" si="9"/>
        <v>0.25999999791383743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313696</v>
      </c>
      <c r="D286" s="1">
        <f>'PR-RAS'!E290</f>
        <v>470973.92000000924</v>
      </c>
      <c r="E286" s="1">
        <v>0</v>
      </c>
      <c r="F286" s="1">
        <v>0</v>
      </c>
      <c r="G286" s="2">
        <f t="shared" si="8"/>
        <v>357858.49440000526</v>
      </c>
      <c r="H286" s="2">
        <f t="shared" si="9"/>
        <v>7.999999076128006E-2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180643</v>
      </c>
      <c r="D288" s="1">
        <f>'PR-RAS'!E292</f>
        <v>296436.81</v>
      </c>
      <c r="E288" s="1">
        <v>0</v>
      </c>
      <c r="F288" s="1">
        <v>0</v>
      </c>
      <c r="G288" s="2">
        <f t="shared" si="8"/>
        <v>221999.26993999997</v>
      </c>
      <c r="H288" s="2">
        <f t="shared" si="9"/>
        <v>0.19000000000232831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40722</v>
      </c>
      <c r="D290" s="1">
        <f>'PR-RAS'!E294</f>
        <v>45004.36</v>
      </c>
      <c r="E290" s="1">
        <v>0</v>
      </c>
      <c r="F290" s="1">
        <v>0</v>
      </c>
      <c r="G290" s="2">
        <f t="shared" si="8"/>
        <v>37781.178079999998</v>
      </c>
      <c r="H290" s="2">
        <f t="shared" si="9"/>
        <v>0.36000000000058208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22769</v>
      </c>
      <c r="D291" s="1">
        <f>'PR-RAS'!E295</f>
        <v>19190.48</v>
      </c>
      <c r="E291" s="1">
        <v>0</v>
      </c>
      <c r="F291" s="1">
        <v>0</v>
      </c>
      <c r="G291" s="2">
        <f t="shared" si="8"/>
        <v>17733.488399999998</v>
      </c>
      <c r="H291" s="2">
        <f t="shared" si="9"/>
        <v>0.47999999999956344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246561</v>
      </c>
      <c r="D345" s="1">
        <f>'PR-RAS'!E350</f>
        <v>404010.45</v>
      </c>
      <c r="E345" s="1">
        <v>0</v>
      </c>
      <c r="F345" s="1">
        <v>0</v>
      </c>
      <c r="G345" s="2">
        <f t="shared" si="8"/>
        <v>362776.17359999992</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246561</v>
      </c>
      <c r="D358" s="1">
        <f>'PR-RAS'!E363</f>
        <v>287230.91000000003</v>
      </c>
      <c r="E358" s="1">
        <v>0</v>
      </c>
      <c r="F358" s="1">
        <v>0</v>
      </c>
      <c r="G358" s="2">
        <f t="shared" si="8"/>
        <v>293105.14674</v>
      </c>
      <c r="H358" s="2">
        <f t="shared" si="9"/>
        <v>8.999999996740371E-2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67500</v>
      </c>
      <c r="D359" s="1">
        <f>'PR-RAS'!E364</f>
        <v>7500</v>
      </c>
      <c r="E359" s="1">
        <v>0</v>
      </c>
      <c r="F359" s="1">
        <v>0</v>
      </c>
      <c r="G359" s="2">
        <f t="shared" si="8"/>
        <v>29535</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67500</v>
      </c>
      <c r="D361" s="1">
        <f>'PR-RAS'!E366</f>
        <v>7500</v>
      </c>
      <c r="E361" s="1">
        <v>0</v>
      </c>
      <c r="F361" s="1">
        <v>0</v>
      </c>
      <c r="G361" s="2">
        <f t="shared" si="8"/>
        <v>29700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28413</v>
      </c>
      <c r="D364" s="1">
        <f>'PR-RAS'!E369</f>
        <v>157648.32000000001</v>
      </c>
      <c r="E364" s="1">
        <v>0</v>
      </c>
      <c r="F364" s="1">
        <v>0</v>
      </c>
      <c r="G364" s="2">
        <f t="shared" si="8"/>
        <v>124766.59932000001</v>
      </c>
      <c r="H364" s="2">
        <f t="shared" si="9"/>
        <v>0.32000000000698492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25923</v>
      </c>
      <c r="D365" s="1">
        <f>'PR-RAS'!E370</f>
        <v>92061.75</v>
      </c>
      <c r="E365" s="1">
        <v>0</v>
      </c>
      <c r="F365" s="1">
        <v>0</v>
      </c>
      <c r="G365" s="2">
        <f t="shared" si="8"/>
        <v>76456.925999999992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4500</v>
      </c>
      <c r="E367" s="1">
        <v>0</v>
      </c>
      <c r="F367" s="1">
        <v>0</v>
      </c>
      <c r="G367" s="2">
        <f t="shared" si="8"/>
        <v>3294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2490</v>
      </c>
      <c r="D371" s="1">
        <f>'PR-RAS'!E376</f>
        <v>61086.57</v>
      </c>
      <c r="E371" s="1">
        <v>0</v>
      </c>
      <c r="F371" s="1">
        <v>0</v>
      </c>
      <c r="G371" s="2">
        <f t="shared" si="8"/>
        <v>46125.361799999999</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150648</v>
      </c>
      <c r="D378" s="1">
        <f>'PR-RAS'!E383</f>
        <v>122082.59</v>
      </c>
      <c r="E378" s="1">
        <v>0</v>
      </c>
      <c r="F378" s="1">
        <v>0</v>
      </c>
      <c r="G378" s="2">
        <f t="shared" si="8"/>
        <v>148844.56886</v>
      </c>
      <c r="H378" s="2">
        <f t="shared" si="9"/>
        <v>0.41000000000349246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150648</v>
      </c>
      <c r="D379" s="1">
        <f>'PR-RAS'!E384</f>
        <v>122082.59</v>
      </c>
      <c r="E379" s="1">
        <v>0</v>
      </c>
      <c r="F379" s="1">
        <v>0</v>
      </c>
      <c r="G379" s="2">
        <f t="shared" si="8"/>
        <v>149239.38204</v>
      </c>
      <c r="H379" s="2">
        <f t="shared" si="9"/>
        <v>0.41000000000349246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116779.54</v>
      </c>
      <c r="E397" s="1">
        <v>0</v>
      </c>
      <c r="F397" s="1">
        <v>0</v>
      </c>
      <c r="G397" s="2">
        <f t="shared" si="8"/>
        <v>92489.395680000001</v>
      </c>
      <c r="H397" s="2">
        <f t="shared" si="9"/>
        <v>0.46000000000640284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116779.54</v>
      </c>
      <c r="E398" s="1">
        <v>0</v>
      </c>
      <c r="F398" s="1">
        <v>0</v>
      </c>
      <c r="G398" s="2">
        <f t="shared" si="8"/>
        <v>92722.954759999993</v>
      </c>
      <c r="H398" s="2">
        <f t="shared" si="9"/>
        <v>0.46000000000640284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246561</v>
      </c>
      <c r="D403" s="1">
        <f>'PR-RAS'!E408</f>
        <v>404010.45</v>
      </c>
      <c r="E403" s="1">
        <v>0</v>
      </c>
      <c r="F403" s="1">
        <v>0</v>
      </c>
      <c r="G403" s="2">
        <f t="shared" si="8"/>
        <v>423941.92379999999</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23124968</v>
      </c>
      <c r="D407" s="1">
        <f>'PR-RAS'!E412</f>
        <v>25464992.180000007</v>
      </c>
      <c r="E407" s="1">
        <v>0</v>
      </c>
      <c r="F407" s="1">
        <v>0</v>
      </c>
      <c r="G407" s="2">
        <f t="shared" si="8"/>
        <v>30066310.658160008</v>
      </c>
      <c r="H407" s="2">
        <f t="shared" si="9"/>
        <v>0.18000000715255737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23057833</v>
      </c>
      <c r="D408" s="1">
        <f>'PR-RAS'!E413</f>
        <v>25398028.709999997</v>
      </c>
      <c r="E408" s="1">
        <v>0</v>
      </c>
      <c r="F408" s="1">
        <v>0</v>
      </c>
      <c r="G408" s="2">
        <f t="shared" si="8"/>
        <v>30058533.400939994</v>
      </c>
      <c r="H408" s="2">
        <f t="shared" si="9"/>
        <v>0.29000000283122063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67135</v>
      </c>
      <c r="D409" s="1">
        <f>'PR-RAS'!E414</f>
        <v>66963.470000009984</v>
      </c>
      <c r="E409" s="1">
        <v>0</v>
      </c>
      <c r="F409" s="1">
        <v>0</v>
      </c>
      <c r="G409" s="2">
        <f t="shared" si="8"/>
        <v>82033.271520008144</v>
      </c>
      <c r="H409" s="2">
        <f t="shared" si="9"/>
        <v>0.470000009983778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180643</v>
      </c>
      <c r="D411" s="1">
        <f>'PR-RAS'!E416</f>
        <v>296436.81</v>
      </c>
      <c r="E411" s="1">
        <v>0</v>
      </c>
      <c r="F411" s="1">
        <v>0</v>
      </c>
      <c r="G411" s="2">
        <f t="shared" si="8"/>
        <v>317141.81419999996</v>
      </c>
      <c r="H411" s="2">
        <f t="shared" si="9"/>
        <v>0.19000000000232831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40722</v>
      </c>
      <c r="D413" s="1">
        <f>'PR-RAS'!E418</f>
        <v>45004.36</v>
      </c>
      <c r="E413" s="1">
        <v>0</v>
      </c>
      <c r="F413" s="1">
        <v>0</v>
      </c>
      <c r="G413" s="2">
        <f t="shared" si="8"/>
        <v>53861.056639999995</v>
      </c>
      <c r="H413" s="2">
        <f t="shared" si="9"/>
        <v>0.36000000000058208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23124968</v>
      </c>
      <c r="D633" s="1">
        <f>'PR-RAS'!E639</f>
        <v>25464992.180000007</v>
      </c>
      <c r="E633" s="1">
        <v>0</v>
      </c>
      <c r="F633" s="1">
        <v>0</v>
      </c>
      <c r="G633" s="2">
        <f t="shared" si="10"/>
        <v>46802729.891520008</v>
      </c>
      <c r="H633" s="2">
        <f t="shared" si="11"/>
        <v>0.18000000715255737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23057833</v>
      </c>
      <c r="D634" s="1">
        <f>'PR-RAS'!E640</f>
        <v>25398028.709999997</v>
      </c>
      <c r="E634" s="1">
        <v>0</v>
      </c>
      <c r="F634" s="1">
        <v>0</v>
      </c>
      <c r="G634" s="2">
        <f t="shared" si="10"/>
        <v>46749512.635859989</v>
      </c>
      <c r="H634" s="2">
        <f t="shared" si="11"/>
        <v>0.29000000283122063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67135</v>
      </c>
      <c r="D635" s="1">
        <f>'PR-RAS'!E641</f>
        <v>66963.470000009984</v>
      </c>
      <c r="E635" s="1">
        <v>0</v>
      </c>
      <c r="F635" s="1">
        <v>0</v>
      </c>
      <c r="G635" s="2">
        <f t="shared" si="10"/>
        <v>127473.26996001267</v>
      </c>
      <c r="H635" s="2">
        <f t="shared" si="11"/>
        <v>0.470000009983778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180643</v>
      </c>
      <c r="D637" s="1">
        <f>'PR-RAS'!E643</f>
        <v>296436.81</v>
      </c>
      <c r="E637" s="1">
        <v>0</v>
      </c>
      <c r="F637" s="1">
        <v>0</v>
      </c>
      <c r="G637" s="2">
        <f t="shared" si="10"/>
        <v>491956.57032</v>
      </c>
      <c r="H637" s="2">
        <f t="shared" si="11"/>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247778</v>
      </c>
      <c r="D639" s="1">
        <f>'PR-RAS'!E645</f>
        <v>363400.28000000998</v>
      </c>
      <c r="E639" s="1">
        <v>0</v>
      </c>
      <c r="F639" s="1">
        <v>0</v>
      </c>
      <c r="G639" s="2">
        <f t="shared" si="10"/>
        <v>621781.12128001277</v>
      </c>
      <c r="H639" s="2">
        <f t="shared" si="11"/>
        <v>0.28000000998144969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1757077</v>
      </c>
      <c r="D641" s="1">
        <f>'PR-RAS'!E647</f>
        <v>1933088.74</v>
      </c>
      <c r="E641" s="1">
        <v>0</v>
      </c>
      <c r="F641" s="1">
        <v>0</v>
      </c>
      <c r="G641" s="2">
        <f t="shared" si="10"/>
        <v>3598882.8672000002</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474640</v>
      </c>
      <c r="D642" s="1">
        <f>'PR-RAS'!E649</f>
        <v>415543.64</v>
      </c>
      <c r="E642" s="1">
        <v>0</v>
      </c>
      <c r="F642" s="1">
        <v>0</v>
      </c>
      <c r="G642" s="2">
        <f t="shared" si="10"/>
        <v>836971.18648000003</v>
      </c>
      <c r="H642" s="2">
        <f t="shared" si="11"/>
        <v>0.35999999998603016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4743227</v>
      </c>
      <c r="D643" s="1">
        <f>'PR-RAS'!E650</f>
        <v>5907755.0199999996</v>
      </c>
      <c r="E643" s="1">
        <v>0</v>
      </c>
      <c r="F643" s="1">
        <v>0</v>
      </c>
      <c r="G643" s="2">
        <f t="shared" si="10"/>
        <v>10630709.179679999</v>
      </c>
      <c r="H643" s="2">
        <f t="shared" si="11"/>
        <v>1.9999999552965164E-2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4802323</v>
      </c>
      <c r="D644" s="1">
        <f>'PR-RAS'!E651</f>
        <v>5853479.7199999997</v>
      </c>
      <c r="E644" s="1">
        <v>0</v>
      </c>
      <c r="F644" s="1">
        <v>0</v>
      </c>
      <c r="G644" s="2">
        <f t="shared" si="10"/>
        <v>10615468.60892</v>
      </c>
      <c r="H644" s="2">
        <f t="shared" si="11"/>
        <v>0.28000000026077032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415544</v>
      </c>
      <c r="D645" s="1">
        <f>'PR-RAS'!E652</f>
        <v>469818.93999999948</v>
      </c>
      <c r="E645" s="1">
        <v>0</v>
      </c>
      <c r="F645" s="1">
        <v>0</v>
      </c>
      <c r="G645" s="2">
        <f t="shared" si="10"/>
        <v>872737.13071999932</v>
      </c>
      <c r="H645" s="2">
        <f t="shared" si="11"/>
        <v>6.0000000521540642E-2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144</v>
      </c>
      <c r="D647" s="1">
        <f>'PR-RAS'!E654</f>
        <v>141</v>
      </c>
      <c r="E647" s="1">
        <v>0</v>
      </c>
      <c r="F647" s="1">
        <v>0</v>
      </c>
      <c r="G647" s="2">
        <f t="shared" si="10"/>
        <v>275.19600000000003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128</v>
      </c>
      <c r="D649" s="1">
        <f>'PR-RAS'!E656</f>
        <v>128</v>
      </c>
      <c r="E649" s="1">
        <v>0</v>
      </c>
      <c r="F649" s="1">
        <v>0</v>
      </c>
      <c r="G649" s="2">
        <f t="shared" si="10"/>
        <v>248.83199999999999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138747.48000000001</v>
      </c>
      <c r="E662" s="1">
        <v>0</v>
      </c>
      <c r="F662" s="1">
        <v>0</v>
      </c>
      <c r="G662" s="2">
        <f t="shared" si="10"/>
        <v>183424.16856000002</v>
      </c>
      <c r="H662" s="2">
        <f t="shared" si="11"/>
        <v>0.48000000001047738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18865355</v>
      </c>
      <c r="D668" s="1">
        <f>'PR-RAS'!E675</f>
        <v>20144583.559999999</v>
      </c>
      <c r="E668" s="1">
        <v>0</v>
      </c>
      <c r="F668" s="1">
        <v>0</v>
      </c>
      <c r="G668" s="2">
        <f t="shared" si="10"/>
        <v>39456066.254040003</v>
      </c>
      <c r="H668" s="2">
        <f t="shared" si="11"/>
        <v>0.44000000134110451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925959</v>
      </c>
      <c r="D669" s="1">
        <f>'PR-RAS'!E676</f>
        <v>1064063.1299999999</v>
      </c>
      <c r="E669" s="1">
        <v>0</v>
      </c>
      <c r="F669" s="1">
        <v>0</v>
      </c>
      <c r="G669" s="2">
        <f t="shared" si="10"/>
        <v>2040128.95368</v>
      </c>
      <c r="H669" s="2">
        <f t="shared" si="11"/>
        <v>0.12999999988824129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150564</v>
      </c>
      <c r="D670" s="1">
        <f>'PR-RAS'!E677</f>
        <v>118550.59</v>
      </c>
      <c r="E670" s="1">
        <v>0</v>
      </c>
      <c r="F670" s="1">
        <v>0</v>
      </c>
      <c r="G670" s="2">
        <f t="shared" si="10"/>
        <v>259348.00542</v>
      </c>
      <c r="H670" s="2">
        <f t="shared" si="11"/>
        <v>0.41000000000349246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924707</v>
      </c>
      <c r="D703" s="1">
        <f>'PR-RAS'!E710</f>
        <v>1189163.1399999999</v>
      </c>
      <c r="E703" s="1">
        <v>0</v>
      </c>
      <c r="F703" s="1">
        <v>0</v>
      </c>
      <c r="G703" s="2">
        <f t="shared" si="10"/>
        <v>2318729.3625599998</v>
      </c>
      <c r="H703" s="2">
        <f t="shared" si="11"/>
        <v>0.13999999989755452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17062</v>
      </c>
      <c r="D705" s="1">
        <f>'PR-RAS'!E712</f>
        <v>6253.3</v>
      </c>
      <c r="E705" s="1">
        <v>0</v>
      </c>
      <c r="F705" s="1">
        <v>0</v>
      </c>
      <c r="G705" s="2">
        <f t="shared" si="10"/>
        <v>20816.294399999999</v>
      </c>
      <c r="H705" s="2">
        <f t="shared" si="11"/>
        <v>0.3000000000001819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30649.63</v>
      </c>
      <c r="E709" s="1">
        <v>0</v>
      </c>
      <c r="F709" s="1">
        <v>0</v>
      </c>
      <c r="G709" s="2">
        <f t="shared" si="10"/>
        <v>43399.876080000002</v>
      </c>
      <c r="H709" s="2">
        <f t="shared" si="11"/>
        <v>0.36999999999898137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44576</v>
      </c>
      <c r="D710" s="1">
        <f>'PR-RAS'!E717</f>
        <v>43207.35</v>
      </c>
      <c r="E710" s="1">
        <v>0</v>
      </c>
      <c r="F710" s="1">
        <v>0</v>
      </c>
      <c r="G710" s="2">
        <f t="shared" si="10"/>
        <v>92872.406299999988</v>
      </c>
      <c r="H710" s="2">
        <f t="shared" si="11"/>
        <v>0.34999999999854481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432589</v>
      </c>
      <c r="D711" s="1">
        <f>'PR-RAS'!E718</f>
        <v>596873.88</v>
      </c>
      <c r="E711" s="1">
        <v>0</v>
      </c>
      <c r="F711" s="1">
        <v>0</v>
      </c>
      <c r="G711" s="2">
        <f t="shared" si="10"/>
        <v>1154699.0995999998</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20000</v>
      </c>
      <c r="D713" s="1">
        <f>'PR-RAS'!E720</f>
        <v>44400</v>
      </c>
      <c r="E713" s="1">
        <v>0</v>
      </c>
      <c r="F713" s="1">
        <v>0</v>
      </c>
      <c r="G713" s="2">
        <f t="shared" si="10"/>
        <v>77465.599999999991</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43032</v>
      </c>
      <c r="D715" s="1">
        <f>'PR-RAS'!E722</f>
        <v>13257.61</v>
      </c>
      <c r="E715" s="1">
        <v>0</v>
      </c>
      <c r="F715" s="1">
        <v>0</v>
      </c>
      <c r="G715" s="2">
        <f t="shared" si="10"/>
        <v>49656.715080000002</v>
      </c>
      <c r="H715" s="2">
        <f t="shared" si="11"/>
        <v>0.38999999999941792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40849</v>
      </c>
      <c r="D816" s="1">
        <f>'PR-RAS'!E823</f>
        <v>43756.68</v>
      </c>
      <c r="E816" s="1">
        <v>0</v>
      </c>
      <c r="F816" s="1">
        <v>0</v>
      </c>
      <c r="G816" s="2">
        <f t="shared" si="18"/>
        <v>104615.32339999999</v>
      </c>
      <c r="H816" s="2">
        <f t="shared" si="19"/>
        <v>0.31999999999970896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24255</v>
      </c>
      <c r="D817" s="1">
        <f>'PR-RAS'!E824</f>
        <v>29205</v>
      </c>
      <c r="E817" s="1">
        <v>0</v>
      </c>
      <c r="F817" s="1">
        <v>0</v>
      </c>
      <c r="G817" s="2">
        <f t="shared" si="18"/>
        <v>67454.64</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321876</v>
      </c>
      <c r="D821" s="1">
        <f>'PR-RAS'!E828</f>
        <v>368998.38</v>
      </c>
      <c r="E821" s="1">
        <v>0</v>
      </c>
      <c r="F821" s="1">
        <v>0</v>
      </c>
      <c r="G821" s="2">
        <f t="shared" si="18"/>
        <v>869095.66319999995</v>
      </c>
      <c r="H821" s="2">
        <f t="shared" si="19"/>
        <v>0.38000000000465661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31343724</v>
      </c>
      <c r="D984" s="6">
        <f>BILANCA!E6</f>
        <v>31104485.02</v>
      </c>
      <c r="E984" s="6">
        <v>0</v>
      </c>
      <c r="F984" s="6">
        <v>0</v>
      </c>
      <c r="G984" s="7">
        <f t="shared" ref="G984:G1241" si="22">B984/1000*C984+B984/500*D984</f>
        <v>93552.694040000002</v>
      </c>
      <c r="H984" s="7">
        <f t="shared" si="19"/>
        <v>1.9999999552965164E-2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28977800</v>
      </c>
      <c r="D985" s="1">
        <f>BILANCA!E7</f>
        <v>28532852.98</v>
      </c>
      <c r="E985" s="1">
        <v>0</v>
      </c>
      <c r="F985" s="1">
        <v>0</v>
      </c>
      <c r="G985" s="2">
        <f t="shared" si="22"/>
        <v>172087.01191999999</v>
      </c>
      <c r="H985" s="2">
        <f t="shared" si="19"/>
        <v>1.9999999552965164E-2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2462722</v>
      </c>
      <c r="D986" s="1">
        <f>BILANCA!E8</f>
        <v>2462721.9700000002</v>
      </c>
      <c r="E986" s="1">
        <v>0</v>
      </c>
      <c r="F986" s="1">
        <v>0</v>
      </c>
      <c r="G986" s="2">
        <f t="shared" si="22"/>
        <v>22164.497820000001</v>
      </c>
      <c r="H986" s="2">
        <f t="shared" si="19"/>
        <v>2.9999999795109034E-2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2462722</v>
      </c>
      <c r="D987" s="1">
        <f>BILANCA!E9</f>
        <v>2462721.9700000002</v>
      </c>
      <c r="E987" s="1">
        <v>0</v>
      </c>
      <c r="F987" s="1">
        <v>0</v>
      </c>
      <c r="G987" s="2">
        <f t="shared" si="22"/>
        <v>29552.663760000003</v>
      </c>
      <c r="H987" s="2">
        <f t="shared" si="19"/>
        <v>2.9999999795109034E-2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26277103</v>
      </c>
      <c r="D990" s="1">
        <f>BILANCA!E12</f>
        <v>25824656.010000002</v>
      </c>
      <c r="E990" s="1">
        <v>0</v>
      </c>
      <c r="F990" s="1">
        <v>0</v>
      </c>
      <c r="G990" s="2">
        <f t="shared" si="22"/>
        <v>545484.90514000005</v>
      </c>
      <c r="H990" s="2">
        <f t="shared" si="19"/>
        <v>1.0000001639127731E-2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25100913</v>
      </c>
      <c r="D991" s="1">
        <f>BILANCA!E13</f>
        <v>24748385.43</v>
      </c>
      <c r="E991" s="1">
        <v>0</v>
      </c>
      <c r="F991" s="1">
        <v>0</v>
      </c>
      <c r="G991" s="2">
        <f t="shared" si="22"/>
        <v>596781.47087999992</v>
      </c>
      <c r="H991" s="2">
        <f t="shared" si="19"/>
        <v>0.42999999970197678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38150050</v>
      </c>
      <c r="D993" s="1">
        <f>BILANCA!E15</f>
        <v>38266829.920000002</v>
      </c>
      <c r="E993" s="1">
        <v>0</v>
      </c>
      <c r="F993" s="1">
        <v>0</v>
      </c>
      <c r="G993" s="2">
        <f t="shared" si="22"/>
        <v>1146837.0984</v>
      </c>
      <c r="H993" s="2">
        <f t="shared" si="19"/>
        <v>7.9999998211860657E-2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13049137</v>
      </c>
      <c r="D996" s="1">
        <f>BILANCA!E18</f>
        <v>13518444.49</v>
      </c>
      <c r="E996" s="1">
        <v>0</v>
      </c>
      <c r="F996" s="1">
        <v>0</v>
      </c>
      <c r="G996" s="2">
        <f t="shared" si="22"/>
        <v>521118.33773999999</v>
      </c>
      <c r="H996" s="2">
        <f t="shared" si="19"/>
        <v>0.49000000022351742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679081</v>
      </c>
      <c r="D997" s="1">
        <f>BILANCA!E19</f>
        <v>561535.24000000022</v>
      </c>
      <c r="E997" s="1">
        <v>0</v>
      </c>
      <c r="F997" s="1">
        <v>0</v>
      </c>
      <c r="G997" s="2">
        <f t="shared" si="22"/>
        <v>25230.120720000006</v>
      </c>
      <c r="H997" s="2">
        <f t="shared" si="19"/>
        <v>0.24000000022351742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4231538</v>
      </c>
      <c r="D998" s="1">
        <f>BILANCA!E20</f>
        <v>4271384.09</v>
      </c>
      <c r="E998" s="1">
        <v>0</v>
      </c>
      <c r="F998" s="1">
        <v>0</v>
      </c>
      <c r="G998" s="2">
        <f t="shared" si="22"/>
        <v>191614.59269999998</v>
      </c>
      <c r="H998" s="2">
        <f t="shared" si="19"/>
        <v>8.9999999850988388E-2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150940</v>
      </c>
      <c r="D999" s="1">
        <f>BILANCA!E21</f>
        <v>150939.57</v>
      </c>
      <c r="E999" s="1">
        <v>0</v>
      </c>
      <c r="F999" s="1">
        <v>0</v>
      </c>
      <c r="G999" s="2">
        <f t="shared" si="22"/>
        <v>7245.1062400000001</v>
      </c>
      <c r="H999" s="2">
        <f t="shared" si="19"/>
        <v>0.42999999999301508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144589</v>
      </c>
      <c r="D1000" s="1">
        <f>BILANCA!E22</f>
        <v>149089.37</v>
      </c>
      <c r="E1000" s="1">
        <v>0</v>
      </c>
      <c r="F1000" s="1">
        <v>0</v>
      </c>
      <c r="G1000" s="2">
        <f t="shared" si="22"/>
        <v>7527.0515800000012</v>
      </c>
      <c r="H1000" s="2">
        <f t="shared" si="19"/>
        <v>0.36999999999534339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74829</v>
      </c>
      <c r="D1002" s="1">
        <f>BILANCA!E24</f>
        <v>74828.98</v>
      </c>
      <c r="E1002" s="1">
        <v>0</v>
      </c>
      <c r="F1002" s="1">
        <v>0</v>
      </c>
      <c r="G1002" s="2">
        <f t="shared" si="22"/>
        <v>4265.2522399999998</v>
      </c>
      <c r="H1002" s="2">
        <f t="shared" si="19"/>
        <v>2.0000000004074536E-2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443560</v>
      </c>
      <c r="D1003" s="1">
        <f>BILANCA!E25</f>
        <v>443559.97</v>
      </c>
      <c r="E1003" s="1">
        <v>0</v>
      </c>
      <c r="F1003" s="1">
        <v>0</v>
      </c>
      <c r="G1003" s="2">
        <f t="shared" si="22"/>
        <v>26613.5988</v>
      </c>
      <c r="H1003" s="2">
        <f t="shared" si="19"/>
        <v>3.0000000027939677E-2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1144046</v>
      </c>
      <c r="D1004" s="1">
        <f>BILANCA!E26</f>
        <v>1205132.44</v>
      </c>
      <c r="E1004" s="1">
        <v>0</v>
      </c>
      <c r="F1004" s="1">
        <v>0</v>
      </c>
      <c r="G1004" s="2">
        <f t="shared" si="22"/>
        <v>74640.528480000008</v>
      </c>
      <c r="H1004" s="2">
        <f t="shared" si="19"/>
        <v>0.43999999994412065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5510421</v>
      </c>
      <c r="D1006" s="1">
        <f>BILANCA!E28</f>
        <v>5733399.1799999997</v>
      </c>
      <c r="E1006" s="1">
        <v>0</v>
      </c>
      <c r="F1006" s="1">
        <v>0</v>
      </c>
      <c r="G1006" s="2">
        <f t="shared" si="22"/>
        <v>390476.04528000002</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4194</v>
      </c>
      <c r="D1007" s="1">
        <f>BILANCA!E29</f>
        <v>0</v>
      </c>
      <c r="E1007" s="1">
        <v>0</v>
      </c>
      <c r="F1007" s="1">
        <v>0</v>
      </c>
      <c r="G1007" s="2">
        <f t="shared" si="22"/>
        <v>100.65600000000001</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209742</v>
      </c>
      <c r="D1008" s="1">
        <f>BILANCA!E30</f>
        <v>209742.41</v>
      </c>
      <c r="E1008" s="1">
        <v>0</v>
      </c>
      <c r="F1008" s="1">
        <v>0</v>
      </c>
      <c r="G1008" s="2">
        <f t="shared" si="22"/>
        <v>15730.6705</v>
      </c>
      <c r="H1008" s="2">
        <f t="shared" si="19"/>
        <v>0.41000000000349246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205548</v>
      </c>
      <c r="D1012" s="1">
        <f>BILANCA!E34</f>
        <v>209742.41</v>
      </c>
      <c r="E1012" s="1">
        <v>0</v>
      </c>
      <c r="F1012" s="1">
        <v>0</v>
      </c>
      <c r="G1012" s="2">
        <f t="shared" si="22"/>
        <v>18125.951780000003</v>
      </c>
      <c r="H1012" s="2">
        <f t="shared" si="19"/>
        <v>0.41000000000349246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492915</v>
      </c>
      <c r="D1013" s="1">
        <f>BILANCA!E35</f>
        <v>514735.34000000008</v>
      </c>
      <c r="E1013" s="1">
        <v>0</v>
      </c>
      <c r="F1013" s="1">
        <v>0</v>
      </c>
      <c r="G1013" s="2">
        <f t="shared" si="22"/>
        <v>45671.570400000004</v>
      </c>
      <c r="H1013" s="2">
        <f t="shared" si="19"/>
        <v>0.34000000008381903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633479</v>
      </c>
      <c r="D1014" s="1">
        <f>BILANCA!E36</f>
        <v>622785.93000000005</v>
      </c>
      <c r="E1014" s="1">
        <v>0</v>
      </c>
      <c r="F1014" s="1">
        <v>0</v>
      </c>
      <c r="G1014" s="2">
        <f t="shared" si="22"/>
        <v>58250.576660000006</v>
      </c>
      <c r="H1014" s="2">
        <f t="shared" si="19"/>
        <v>6.9999999948777258E-2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140564</v>
      </c>
      <c r="D1018" s="1">
        <f>BILANCA!E40</f>
        <v>108050.59</v>
      </c>
      <c r="E1018" s="1">
        <v>0</v>
      </c>
      <c r="F1018" s="1">
        <v>0</v>
      </c>
      <c r="G1018" s="2">
        <f t="shared" si="22"/>
        <v>12483.281300000002</v>
      </c>
      <c r="H1018" s="2">
        <f t="shared" si="19"/>
        <v>0.41000000000349246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893428</v>
      </c>
      <c r="D1032" s="1">
        <f>BILANCA!E54</f>
        <v>974227.39</v>
      </c>
      <c r="E1032" s="1">
        <v>0</v>
      </c>
      <c r="F1032" s="1">
        <v>0</v>
      </c>
      <c r="G1032" s="2">
        <f t="shared" si="22"/>
        <v>139252.25622000001</v>
      </c>
      <c r="H1032" s="2">
        <f t="shared" si="19"/>
        <v>0.39000000001396984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893428</v>
      </c>
      <c r="D1033" s="1">
        <f>BILANCA!E55</f>
        <v>974227.39</v>
      </c>
      <c r="E1033" s="1">
        <v>0</v>
      </c>
      <c r="F1033" s="1">
        <v>0</v>
      </c>
      <c r="G1033" s="2">
        <f t="shared" si="22"/>
        <v>142094.139</v>
      </c>
      <c r="H1033" s="2">
        <f t="shared" si="19"/>
        <v>0.39000000001396984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237975</v>
      </c>
      <c r="D1034" s="1">
        <f>BILANCA!E56</f>
        <v>245475</v>
      </c>
      <c r="E1034" s="1">
        <v>0</v>
      </c>
      <c r="F1034" s="1">
        <v>0</v>
      </c>
      <c r="G1034" s="2">
        <f t="shared" si="22"/>
        <v>37175.174999999996</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237975</v>
      </c>
      <c r="D1035" s="1">
        <f>BILANCA!E57</f>
        <v>245475</v>
      </c>
      <c r="E1035" s="1">
        <v>0</v>
      </c>
      <c r="F1035" s="1">
        <v>0</v>
      </c>
      <c r="G1035" s="2">
        <f t="shared" si="22"/>
        <v>37904.1</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2365924</v>
      </c>
      <c r="D1046" s="1">
        <f>BILANCA!E68</f>
        <v>2571632.04</v>
      </c>
      <c r="E1046" s="1">
        <v>0</v>
      </c>
      <c r="F1046" s="1">
        <v>0</v>
      </c>
      <c r="G1046" s="2">
        <f t="shared" si="22"/>
        <v>473078.84904</v>
      </c>
      <c r="H1046" s="2">
        <f t="shared" si="19"/>
        <v>4.0000000037252903E-2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415544</v>
      </c>
      <c r="D1047" s="1">
        <f>BILANCA!E69</f>
        <v>469818.94</v>
      </c>
      <c r="E1047" s="1">
        <v>0</v>
      </c>
      <c r="F1047" s="1">
        <v>0</v>
      </c>
      <c r="G1047" s="2">
        <f t="shared" si="22"/>
        <v>86731.640320000006</v>
      </c>
      <c r="H1047" s="2">
        <f t="shared" si="19"/>
        <v>5.9999999997671694E-2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415544</v>
      </c>
      <c r="D1048" s="1">
        <f>BILANCA!E70</f>
        <v>469818.94</v>
      </c>
      <c r="E1048" s="1">
        <v>0</v>
      </c>
      <c r="F1048" s="1">
        <v>0</v>
      </c>
      <c r="G1048" s="2">
        <f t="shared" si="22"/>
        <v>88086.822199999995</v>
      </c>
      <c r="H1048" s="2">
        <f t="shared" si="19"/>
        <v>5.9999999997671694E-2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415544</v>
      </c>
      <c r="D1050" s="1">
        <f>BILANCA!E72</f>
        <v>469818.94</v>
      </c>
      <c r="E1050" s="1">
        <v>0</v>
      </c>
      <c r="F1050" s="1">
        <v>0</v>
      </c>
      <c r="G1050" s="2">
        <f t="shared" si="22"/>
        <v>90797.185960000003</v>
      </c>
      <c r="H1050" s="2">
        <f t="shared" si="19"/>
        <v>5.9999999997671694E-2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150827</v>
      </c>
      <c r="D1056" s="1">
        <f>BILANCA!E78</f>
        <v>123720</v>
      </c>
      <c r="E1056" s="1">
        <v>0</v>
      </c>
      <c r="F1056" s="1">
        <v>0</v>
      </c>
      <c r="G1056" s="2">
        <f t="shared" si="22"/>
        <v>29073.490999999998</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150827</v>
      </c>
      <c r="D1064" s="1">
        <f>BILANCA!E86</f>
        <v>123720</v>
      </c>
      <c r="E1064" s="1">
        <v>0</v>
      </c>
      <c r="F1064" s="1">
        <v>0</v>
      </c>
      <c r="G1064" s="2">
        <f t="shared" si="22"/>
        <v>32259.627</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42476</v>
      </c>
      <c r="D1124" s="1">
        <f>BILANCA!E146</f>
        <v>45004.36</v>
      </c>
      <c r="E1124" s="1">
        <v>0</v>
      </c>
      <c r="F1124" s="1">
        <v>0</v>
      </c>
      <c r="G1124" s="2">
        <f t="shared" si="22"/>
        <v>18680.345519999999</v>
      </c>
      <c r="H1124" s="2">
        <f t="shared" si="23"/>
        <v>0.36000000000058208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21353</v>
      </c>
      <c r="D1137" s="1">
        <f>BILANCA!E159</f>
        <v>29213.88</v>
      </c>
      <c r="E1137" s="1">
        <v>0</v>
      </c>
      <c r="F1137" s="1">
        <v>0</v>
      </c>
      <c r="G1137" s="2">
        <f t="shared" si="22"/>
        <v>12286.23704</v>
      </c>
      <c r="H1137" s="2">
        <f t="shared" si="23"/>
        <v>0.11999999999898137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33389</v>
      </c>
      <c r="D1138" s="1">
        <f>BILANCA!E160</f>
        <v>28056</v>
      </c>
      <c r="E1138" s="1">
        <v>0</v>
      </c>
      <c r="F1138" s="1">
        <v>0</v>
      </c>
      <c r="G1138" s="2">
        <f t="shared" si="22"/>
        <v>13872.655000000001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12266</v>
      </c>
      <c r="D1141" s="1">
        <f>BILANCA!E163</f>
        <v>12265.52</v>
      </c>
      <c r="E1141" s="1">
        <v>0</v>
      </c>
      <c r="F1141" s="1">
        <v>0</v>
      </c>
      <c r="G1141" s="2">
        <f t="shared" si="22"/>
        <v>5813.9323199999999</v>
      </c>
      <c r="H1141" s="2">
        <f t="shared" si="23"/>
        <v>0.47999999999956344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1757077</v>
      </c>
      <c r="D1148" s="1">
        <f>BILANCA!E170</f>
        <v>1933088.74</v>
      </c>
      <c r="E1148" s="1">
        <v>0</v>
      </c>
      <c r="F1148" s="1">
        <v>0</v>
      </c>
      <c r="G1148" s="2">
        <f t="shared" si="22"/>
        <v>927836.98919999995</v>
      </c>
      <c r="H1148" s="2">
        <f t="shared" si="23"/>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1757077</v>
      </c>
      <c r="D1151" s="1">
        <f>BILANCA!E173</f>
        <v>1933088.74</v>
      </c>
      <c r="E1151" s="1">
        <v>0</v>
      </c>
      <c r="F1151" s="1">
        <v>0</v>
      </c>
      <c r="G1151" s="2">
        <f t="shared" si="22"/>
        <v>944706.75264000008</v>
      </c>
      <c r="H1151" s="2">
        <f t="shared" si="23"/>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31343724</v>
      </c>
      <c r="D1152" s="1">
        <f>BILANCA!E175</f>
        <v>31104485.02</v>
      </c>
      <c r="E1152" s="1">
        <v>0</v>
      </c>
      <c r="F1152" s="1">
        <v>0</v>
      </c>
      <c r="G1152" s="2">
        <f t="shared" si="22"/>
        <v>15810405.292760001</v>
      </c>
      <c r="H1152" s="2">
        <f t="shared" si="23"/>
        <v>1.9999999552965164E-2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2027010</v>
      </c>
      <c r="D1153" s="1">
        <f>BILANCA!E176</f>
        <v>2163227.4</v>
      </c>
      <c r="E1153" s="1">
        <v>0</v>
      </c>
      <c r="F1153" s="1">
        <v>0</v>
      </c>
      <c r="G1153" s="2">
        <f t="shared" si="22"/>
        <v>1080089.0160000001</v>
      </c>
      <c r="H1153" s="2">
        <f t="shared" si="23"/>
        <v>0.39999999990686774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2027010</v>
      </c>
      <c r="D1154" s="1">
        <f>BILANCA!E177</f>
        <v>2046447.8599999999</v>
      </c>
      <c r="E1154" s="1">
        <v>0</v>
      </c>
      <c r="F1154" s="1">
        <v>0</v>
      </c>
      <c r="G1154" s="2">
        <f t="shared" si="22"/>
        <v>1046503.87812</v>
      </c>
      <c r="H1154" s="2">
        <f t="shared" si="23"/>
        <v>0.14000000013038516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1632220</v>
      </c>
      <c r="D1155" s="1">
        <f>BILANCA!E178</f>
        <v>1815464.89</v>
      </c>
      <c r="E1155" s="1">
        <v>0</v>
      </c>
      <c r="F1155" s="1">
        <v>0</v>
      </c>
      <c r="G1155" s="2">
        <f t="shared" si="22"/>
        <v>905261.76215999993</v>
      </c>
      <c r="H1155" s="2">
        <f t="shared" si="23"/>
        <v>0.11000000010244548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191155</v>
      </c>
      <c r="D1156" s="1">
        <f>BILANCA!E179</f>
        <v>112908.25</v>
      </c>
      <c r="E1156" s="1">
        <v>0</v>
      </c>
      <c r="F1156" s="1">
        <v>0</v>
      </c>
      <c r="G1156" s="2">
        <f t="shared" si="22"/>
        <v>72136.069499999983</v>
      </c>
      <c r="H1156" s="2">
        <f t="shared" si="23"/>
        <v>0.25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1483</v>
      </c>
      <c r="D1157" s="1">
        <f>BILANCA!E180</f>
        <v>2135.9</v>
      </c>
      <c r="E1157" s="1">
        <v>0</v>
      </c>
      <c r="F1157" s="1">
        <v>0</v>
      </c>
      <c r="G1157" s="2">
        <f t="shared" si="22"/>
        <v>1001.3352</v>
      </c>
      <c r="H1157" s="2">
        <f t="shared" si="23"/>
        <v>9.9999999999909051E-2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1483</v>
      </c>
      <c r="D1160" s="1">
        <f>BILANCA!E183</f>
        <v>2135.9</v>
      </c>
      <c r="E1160" s="1">
        <v>0</v>
      </c>
      <c r="F1160" s="1">
        <v>0</v>
      </c>
      <c r="G1160" s="2">
        <f t="shared" si="22"/>
        <v>1018.5996</v>
      </c>
      <c r="H1160" s="2">
        <f t="shared" si="23"/>
        <v>9.9999999999909051E-2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31054</v>
      </c>
      <c r="D1163" s="1">
        <f>BILANCA!E186</f>
        <v>0</v>
      </c>
      <c r="E1163" s="1">
        <v>0</v>
      </c>
      <c r="F1163" s="1">
        <v>0</v>
      </c>
      <c r="G1163" s="2">
        <f t="shared" si="22"/>
        <v>5589.7199999999993</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171098</v>
      </c>
      <c r="D1165" s="1">
        <f>BILANCA!E188</f>
        <v>115938.82</v>
      </c>
      <c r="E1165" s="1">
        <v>0</v>
      </c>
      <c r="F1165" s="1">
        <v>0</v>
      </c>
      <c r="G1165" s="2">
        <f t="shared" si="22"/>
        <v>73341.566479999994</v>
      </c>
      <c r="H1165" s="2">
        <f t="shared" si="23"/>
        <v>0.17999999999301508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116779.54</v>
      </c>
      <c r="E1166" s="1">
        <v>0</v>
      </c>
      <c r="F1166" s="1">
        <v>0</v>
      </c>
      <c r="G1166" s="2">
        <f t="shared" si="22"/>
        <v>42741.31164</v>
      </c>
      <c r="H1166" s="2">
        <f t="shared" si="23"/>
        <v>0.46000000000640284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29316714</v>
      </c>
      <c r="D1214" s="1">
        <f>BILANCA!E237</f>
        <v>28941257.620000001</v>
      </c>
      <c r="E1214" s="1">
        <v>0</v>
      </c>
      <c r="F1214" s="1">
        <v>0</v>
      </c>
      <c r="G1214" s="2">
        <f t="shared" si="22"/>
        <v>20143021.954440001</v>
      </c>
      <c r="H1214" s="2">
        <f t="shared" si="23"/>
        <v>0.37999999895691872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29028214</v>
      </c>
      <c r="D1215" s="1">
        <f>BILANCA!E238</f>
        <v>28532852.98</v>
      </c>
      <c r="E1215" s="1">
        <v>0</v>
      </c>
      <c r="F1215" s="1">
        <v>0</v>
      </c>
      <c r="G1215" s="2">
        <f t="shared" si="22"/>
        <v>19973789.430720001</v>
      </c>
      <c r="H1215" s="2">
        <f t="shared" si="23"/>
        <v>1.9999999552965164E-2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29028214</v>
      </c>
      <c r="D1216" s="1">
        <f>BILANCA!E239</f>
        <v>28532852.98</v>
      </c>
      <c r="E1216" s="1">
        <v>0</v>
      </c>
      <c r="F1216" s="1">
        <v>0</v>
      </c>
      <c r="G1216" s="2">
        <f t="shared" si="22"/>
        <v>20059883.350680001</v>
      </c>
      <c r="H1216" s="2">
        <f t="shared" si="23"/>
        <v>1.9999999552965164E-2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29027921</v>
      </c>
      <c r="D1217" s="1">
        <f>BILANCA!E240</f>
        <v>28532643.600000001</v>
      </c>
      <c r="E1217" s="1">
        <v>0</v>
      </c>
      <c r="F1217" s="1">
        <v>0</v>
      </c>
      <c r="G1217" s="2">
        <f t="shared" si="22"/>
        <v>20145810.718800001</v>
      </c>
      <c r="H1217" s="2">
        <f t="shared" si="23"/>
        <v>0.39999999850988388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293</v>
      </c>
      <c r="D1218" s="1">
        <f>BILANCA!E241</f>
        <v>209.38</v>
      </c>
      <c r="E1218" s="1">
        <v>0</v>
      </c>
      <c r="F1218" s="1">
        <v>0</v>
      </c>
      <c r="G1218" s="2">
        <f t="shared" si="22"/>
        <v>167.2636</v>
      </c>
      <c r="H1218" s="2">
        <f t="shared" si="23"/>
        <v>0.37999999999999545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247778</v>
      </c>
      <c r="D1222" s="1">
        <f>BILANCA!E245</f>
        <v>363400.28</v>
      </c>
      <c r="E1222" s="1">
        <v>0</v>
      </c>
      <c r="F1222" s="1">
        <v>0</v>
      </c>
      <c r="G1222" s="2">
        <f t="shared" si="22"/>
        <v>232924.27584000002</v>
      </c>
      <c r="H1222" s="2">
        <f t="shared" si="23"/>
        <v>0.28000000002793968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268775</v>
      </c>
      <c r="D1223" s="1">
        <f>BILANCA!E246</f>
        <v>412872.83</v>
      </c>
      <c r="E1223" s="1">
        <v>0</v>
      </c>
      <c r="F1223" s="1">
        <v>0</v>
      </c>
      <c r="G1223" s="2">
        <f t="shared" si="22"/>
        <v>262684.9584</v>
      </c>
      <c r="H1223" s="2">
        <f t="shared" si="23"/>
        <v>0.16999999998370185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268775</v>
      </c>
      <c r="D1224" s="1">
        <f>BILANCA!E247</f>
        <v>412872.83</v>
      </c>
      <c r="E1224" s="1">
        <v>0</v>
      </c>
      <c r="F1224" s="1">
        <v>0</v>
      </c>
      <c r="G1224" s="2">
        <f t="shared" si="22"/>
        <v>263779.47905999998</v>
      </c>
      <c r="H1224" s="2">
        <f t="shared" si="23"/>
        <v>0.16999999998370185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20997</v>
      </c>
      <c r="D1227" s="1">
        <f>BILANCA!E250</f>
        <v>49472.55</v>
      </c>
      <c r="E1227" s="1">
        <v>0</v>
      </c>
      <c r="F1227" s="1">
        <v>0</v>
      </c>
      <c r="G1227" s="2">
        <f t="shared" si="22"/>
        <v>29265.8724</v>
      </c>
      <c r="H1227" s="2">
        <f t="shared" si="23"/>
        <v>0.44999999999708962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20997</v>
      </c>
      <c r="D1229" s="1">
        <f>BILANCA!E252</f>
        <v>49472.55</v>
      </c>
      <c r="E1229" s="1">
        <v>0</v>
      </c>
      <c r="F1229" s="1">
        <v>0</v>
      </c>
      <c r="G1229" s="2">
        <f t="shared" si="22"/>
        <v>29505.756600000001</v>
      </c>
      <c r="H1229" s="2">
        <f t="shared" si="23"/>
        <v>0.44999999999708962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40722</v>
      </c>
      <c r="D1232" s="1">
        <f>BILANCA!E255</f>
        <v>45004.36</v>
      </c>
      <c r="E1232" s="1">
        <v>0</v>
      </c>
      <c r="F1232" s="1">
        <v>0</v>
      </c>
      <c r="G1232" s="2">
        <f t="shared" si="22"/>
        <v>32551.949280000001</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1422863</v>
      </c>
      <c r="D1236" s="1">
        <f>BILANCA!E259</f>
        <v>1422863.31</v>
      </c>
      <c r="E1236" s="1">
        <v>0</v>
      </c>
      <c r="F1236" s="1">
        <v>0</v>
      </c>
      <c r="G1236" s="2">
        <f t="shared" si="22"/>
        <v>1079953.17386</v>
      </c>
      <c r="H1236" s="2">
        <f t="shared" si="23"/>
        <v>0.31000000005587935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1422863</v>
      </c>
      <c r="D1237" s="1">
        <f>BILANCA!E260</f>
        <v>1422863.31</v>
      </c>
      <c r="E1237" s="1">
        <v>0</v>
      </c>
      <c r="F1237" s="1">
        <v>0</v>
      </c>
      <c r="G1237" s="2">
        <f t="shared" si="22"/>
        <v>1084221.76348</v>
      </c>
      <c r="H1237" s="2">
        <f t="shared" si="23"/>
        <v>0.31000000005587935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32789</v>
      </c>
      <c r="D1240" s="1">
        <f>BILANCA!E264</f>
        <v>42336.75</v>
      </c>
      <c r="E1240" s="1">
        <v>0</v>
      </c>
      <c r="F1240" s="1">
        <v>0</v>
      </c>
      <c r="G1240" s="2">
        <f t="shared" si="22"/>
        <v>30187.862500000003</v>
      </c>
      <c r="H1240" s="2">
        <f t="shared" si="23"/>
        <v>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21953</v>
      </c>
      <c r="D1241" s="1">
        <f>BILANCA!E265</f>
        <v>14933.13</v>
      </c>
      <c r="E1241" s="1">
        <v>0</v>
      </c>
      <c r="F1241" s="1">
        <v>0</v>
      </c>
      <c r="G1241" s="2">
        <f t="shared" si="22"/>
        <v>13369.36908</v>
      </c>
      <c r="H1241" s="2">
        <f t="shared" si="23"/>
        <v>0.12999999999919964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150777</v>
      </c>
      <c r="D1244" s="1">
        <f>BILANCA!E268</f>
        <v>123682.87</v>
      </c>
      <c r="E1244" s="1">
        <v>0</v>
      </c>
      <c r="F1244" s="1">
        <v>0</v>
      </c>
      <c r="G1244" s="2">
        <f t="shared" si="24"/>
        <v>103915.25513999999</v>
      </c>
      <c r="H1244" s="2">
        <f t="shared" si="23"/>
        <v>0.13000000000465661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50</v>
      </c>
      <c r="D1247" s="1">
        <f>BILANCA!E271</f>
        <v>37.130000000000003</v>
      </c>
      <c r="E1247" s="1">
        <v>0</v>
      </c>
      <c r="F1247" s="1">
        <v>0</v>
      </c>
      <c r="G1247" s="2">
        <f t="shared" si="24"/>
        <v>32.804640000000006</v>
      </c>
      <c r="H1247" s="2">
        <f t="shared" si="23"/>
        <v>0.13000000000000256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2027010</v>
      </c>
      <c r="D1264" s="1">
        <f>BILANCA!E288</f>
        <v>2046447.86</v>
      </c>
      <c r="E1264" s="1">
        <v>0</v>
      </c>
      <c r="F1264" s="1">
        <v>0</v>
      </c>
      <c r="G1264" s="2">
        <f t="shared" si="24"/>
        <v>1719693.5073200003</v>
      </c>
      <c r="H1264" s="2">
        <f t="shared" si="23"/>
        <v>0.13999999989755452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116779.54</v>
      </c>
      <c r="E1266" s="1">
        <v>0</v>
      </c>
      <c r="F1266" s="1">
        <v>0</v>
      </c>
      <c r="G1266" s="2">
        <f t="shared" si="24"/>
        <v>66097.219639999996</v>
      </c>
      <c r="H1266" s="2">
        <f t="shared" si="23"/>
        <v>0.46000000000640284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171098</v>
      </c>
      <c r="D1278" s="1">
        <f>BILANCA!E302</f>
        <v>115938.82</v>
      </c>
      <c r="E1278" s="1">
        <v>0</v>
      </c>
      <c r="F1278" s="1">
        <v>0</v>
      </c>
      <c r="G1278" s="2">
        <f t="shared" si="24"/>
        <v>118877.8138</v>
      </c>
      <c r="H1278" s="2">
        <f t="shared" si="23"/>
        <v>0.17999999999301508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23057833</v>
      </c>
      <c r="D1408" s="1">
        <f>'RAS-funkcijski'!E114</f>
        <v>25398028.709999997</v>
      </c>
      <c r="E1408" s="1">
        <v>0</v>
      </c>
      <c r="F1408" s="1">
        <v>0</v>
      </c>
      <c r="G1408" s="2">
        <f t="shared" si="24"/>
        <v>8123927.9461999992</v>
      </c>
      <c r="H1408" s="2">
        <f t="shared" si="27"/>
        <v>0.29000000283122063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22100644</v>
      </c>
      <c r="D1409" s="1">
        <f>'RAS-funkcijski'!E115</f>
        <v>24003570.829999998</v>
      </c>
      <c r="E1409" s="1">
        <v>0</v>
      </c>
      <c r="F1409" s="1">
        <v>0</v>
      </c>
      <c r="G1409" s="2">
        <f t="shared" si="24"/>
        <v>7781964.2082599998</v>
      </c>
      <c r="H1409" s="2">
        <f t="shared" si="27"/>
        <v>0.17000000178813934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22100644</v>
      </c>
      <c r="D1411" s="1">
        <f>'RAS-funkcijski'!E117</f>
        <v>24003570.829999998</v>
      </c>
      <c r="E1411" s="1">
        <v>0</v>
      </c>
      <c r="F1411" s="1">
        <v>0</v>
      </c>
      <c r="G1411" s="2">
        <f t="shared" si="24"/>
        <v>7922179.7795799999</v>
      </c>
      <c r="H1411" s="2">
        <f t="shared" si="27"/>
        <v>0.17000000178813934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957189</v>
      </c>
      <c r="D1420" s="1">
        <f>'RAS-funkcijski'!E126</f>
        <v>1394457.88</v>
      </c>
      <c r="E1420" s="1">
        <v>0</v>
      </c>
      <c r="F1420" s="1">
        <v>0</v>
      </c>
      <c r="G1420" s="2">
        <f t="shared" si="24"/>
        <v>457024.78071999998</v>
      </c>
      <c r="H1420" s="2">
        <f t="shared" si="27"/>
        <v>0.12000000011175871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23057833</v>
      </c>
      <c r="D1435" s="13">
        <f>'RAS-funkcijski'!E141</f>
        <v>25398028.709999997</v>
      </c>
      <c r="E1435" s="13">
        <v>0</v>
      </c>
      <c r="F1435" s="13">
        <v>0</v>
      </c>
      <c r="G1435" s="14">
        <f t="shared" si="24"/>
        <v>10117982.987539999</v>
      </c>
      <c r="H1435" s="14">
        <f t="shared" si="27"/>
        <v>0.29000000283122063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2027010.36</v>
      </c>
      <c r="D1480" s="6"/>
      <c r="E1480" s="6">
        <v>0</v>
      </c>
      <c r="F1480" s="6">
        <v>0</v>
      </c>
      <c r="G1480" s="7">
        <f t="shared" ref="G1480:G1580" si="34">B1480/1000*C1480</f>
        <v>2027.0103600000002</v>
      </c>
      <c r="H1480" s="7">
        <f t="shared" ref="H1480:H1580" si="35">ABS(C1480-ROUND(C1480,0))</f>
        <v>0.36000000010244548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25672716.559999999</v>
      </c>
      <c r="D1481" s="1">
        <v>0</v>
      </c>
      <c r="E1481" s="1">
        <v>0</v>
      </c>
      <c r="F1481" s="1">
        <v>0</v>
      </c>
      <c r="G1481" s="2">
        <f t="shared" si="34"/>
        <v>51345.433120000002</v>
      </c>
      <c r="H1481" s="2">
        <f t="shared" si="35"/>
        <v>0.44000000134110451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85807.91</v>
      </c>
      <c r="D1482" s="1">
        <v>0</v>
      </c>
      <c r="E1482" s="1">
        <v>0</v>
      </c>
      <c r="F1482" s="1">
        <v>0</v>
      </c>
      <c r="G1482" s="2">
        <f t="shared" si="34"/>
        <v>257.42373000000003</v>
      </c>
      <c r="H1482" s="2">
        <f t="shared" si="35"/>
        <v>8.999999999650754E-2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25182898.199999999</v>
      </c>
      <c r="D1483" s="1">
        <v>0</v>
      </c>
      <c r="E1483" s="1">
        <v>0</v>
      </c>
      <c r="F1483" s="1">
        <v>0</v>
      </c>
      <c r="G1483" s="2">
        <f t="shared" si="34"/>
        <v>100731.5928</v>
      </c>
      <c r="H1483" s="2">
        <f t="shared" si="35"/>
        <v>0.19999999925494194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20697033.59</v>
      </c>
      <c r="D1484" s="1">
        <v>0</v>
      </c>
      <c r="E1484" s="1">
        <v>0</v>
      </c>
      <c r="F1484" s="1">
        <v>0</v>
      </c>
      <c r="G1484" s="2">
        <f t="shared" si="34"/>
        <v>103485.16795</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3998108.31</v>
      </c>
      <c r="D1485" s="1">
        <v>0</v>
      </c>
      <c r="E1485" s="1">
        <v>0</v>
      </c>
      <c r="F1485" s="1">
        <v>0</v>
      </c>
      <c r="G1485" s="2">
        <f t="shared" si="34"/>
        <v>23988.649860000001</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35629.089999999997</v>
      </c>
      <c r="D1486" s="1">
        <v>0</v>
      </c>
      <c r="E1486" s="1">
        <v>0</v>
      </c>
      <c r="F1486" s="1">
        <v>0</v>
      </c>
      <c r="G1486" s="2">
        <f t="shared" si="34"/>
        <v>249.40362999999999</v>
      </c>
      <c r="H1486" s="2">
        <f t="shared" si="35"/>
        <v>8.999999999650754E-2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452127.21</v>
      </c>
      <c r="D1489" s="1">
        <v>0</v>
      </c>
      <c r="E1489" s="1">
        <v>0</v>
      </c>
      <c r="F1489" s="1">
        <v>0</v>
      </c>
      <c r="G1489" s="2">
        <f t="shared" si="34"/>
        <v>4521.2721000000001</v>
      </c>
      <c r="H1489" s="2">
        <f t="shared" si="35"/>
        <v>0.21000000002095476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404010.45</v>
      </c>
      <c r="D1492" s="1">
        <v>0</v>
      </c>
      <c r="E1492" s="1">
        <v>0</v>
      </c>
      <c r="F1492" s="1">
        <v>0</v>
      </c>
      <c r="G1492" s="2">
        <f t="shared" si="34"/>
        <v>5252.1358499999997</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25536499.52</v>
      </c>
      <c r="D1499" s="1">
        <v>0</v>
      </c>
      <c r="E1499" s="1">
        <v>0</v>
      </c>
      <c r="F1499" s="1">
        <v>0</v>
      </c>
      <c r="G1499" s="2">
        <f t="shared" si="34"/>
        <v>510729.99040000001</v>
      </c>
      <c r="H1499" s="2">
        <f t="shared" si="35"/>
        <v>0.48000000044703484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140966.82</v>
      </c>
      <c r="D1500" s="1">
        <v>0</v>
      </c>
      <c r="E1500" s="1">
        <v>0</v>
      </c>
      <c r="F1500" s="1">
        <v>0</v>
      </c>
      <c r="G1500" s="2">
        <f t="shared" si="34"/>
        <v>2960.3032200000002</v>
      </c>
      <c r="H1500" s="2">
        <f t="shared" si="35"/>
        <v>0.17999999999301508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25108301.789999999</v>
      </c>
      <c r="D1501" s="1">
        <v>0</v>
      </c>
      <c r="E1501" s="1">
        <v>0</v>
      </c>
      <c r="F1501" s="1">
        <v>0</v>
      </c>
      <c r="G1501" s="2">
        <f t="shared" si="34"/>
        <v>552382.63937999995</v>
      </c>
      <c r="H1501" s="2">
        <f t="shared" si="35"/>
        <v>0.21000000089406967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20513788.100000001</v>
      </c>
      <c r="D1502" s="1">
        <v>0</v>
      </c>
      <c r="E1502" s="1">
        <v>0</v>
      </c>
      <c r="F1502" s="1">
        <v>0</v>
      </c>
      <c r="G1502" s="2">
        <f t="shared" si="34"/>
        <v>471817.1263</v>
      </c>
      <c r="H1502" s="2">
        <f t="shared" si="35"/>
        <v>0.10000000149011612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4076355.45</v>
      </c>
      <c r="D1503" s="1">
        <v>0</v>
      </c>
      <c r="E1503" s="1">
        <v>0</v>
      </c>
      <c r="F1503" s="1">
        <v>0</v>
      </c>
      <c r="G1503" s="2">
        <f t="shared" si="34"/>
        <v>97832.530800000008</v>
      </c>
      <c r="H1503" s="2">
        <f t="shared" si="35"/>
        <v>0.45000000018626451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34976.47</v>
      </c>
      <c r="D1504" s="1">
        <v>0</v>
      </c>
      <c r="E1504" s="1">
        <v>0</v>
      </c>
      <c r="F1504" s="1">
        <v>0</v>
      </c>
      <c r="G1504" s="2">
        <f t="shared" si="34"/>
        <v>874.4117500000001</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483181.77</v>
      </c>
      <c r="D1507" s="1">
        <v>0</v>
      </c>
      <c r="E1507" s="1">
        <v>0</v>
      </c>
      <c r="F1507" s="1">
        <v>0</v>
      </c>
      <c r="G1507" s="2">
        <f t="shared" si="34"/>
        <v>13529.08956</v>
      </c>
      <c r="H1507" s="2">
        <f t="shared" si="35"/>
        <v>0.22999999998137355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287230.90999999997</v>
      </c>
      <c r="D1510" s="1">
        <v>0</v>
      </c>
      <c r="E1510" s="1">
        <v>0</v>
      </c>
      <c r="F1510" s="1">
        <v>0</v>
      </c>
      <c r="G1510" s="2">
        <f t="shared" si="34"/>
        <v>8904.1582099999996</v>
      </c>
      <c r="H1510" s="2">
        <f t="shared" si="35"/>
        <v>9.0000000025611371E-2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2163227.3999999985</v>
      </c>
      <c r="D1517" s="1">
        <v>0</v>
      </c>
      <c r="E1517" s="1">
        <v>0</v>
      </c>
      <c r="F1517" s="1">
        <v>0</v>
      </c>
      <c r="G1517" s="2">
        <f t="shared" si="34"/>
        <v>82202.64119999994</v>
      </c>
      <c r="H1517" s="2">
        <f t="shared" si="35"/>
        <v>0.39999999850988388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2163227.4</v>
      </c>
      <c r="D1576" s="1">
        <v>0</v>
      </c>
      <c r="E1576" s="1">
        <v>0</v>
      </c>
      <c r="F1576" s="1">
        <v>0</v>
      </c>
      <c r="G1576" s="2">
        <f t="shared" si="34"/>
        <v>209833.05780000001</v>
      </c>
      <c r="H1576" s="2">
        <f t="shared" si="35"/>
        <v>0.39999999990686774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115938.82</v>
      </c>
      <c r="D1577" s="1">
        <v>0</v>
      </c>
      <c r="E1577" s="1">
        <v>0</v>
      </c>
      <c r="F1577" s="1">
        <v>0</v>
      </c>
      <c r="G1577" s="2">
        <f t="shared" si="34"/>
        <v>11362.004360000001</v>
      </c>
      <c r="H1577" s="2">
        <f t="shared" si="35"/>
        <v>0.17999999999301508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1930509.04</v>
      </c>
      <c r="D1578" s="1">
        <v>0</v>
      </c>
      <c r="E1578" s="1">
        <v>0</v>
      </c>
      <c r="F1578" s="1">
        <v>0</v>
      </c>
      <c r="G1578" s="2">
        <f t="shared" si="34"/>
        <v>191120.39496000001</v>
      </c>
      <c r="H1578" s="2">
        <f t="shared" si="35"/>
        <v>4.0000000037252903E-2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116779.54</v>
      </c>
      <c r="D1579" s="1">
        <v>0</v>
      </c>
      <c r="E1579" s="1">
        <v>0</v>
      </c>
      <c r="F1579" s="1">
        <v>0</v>
      </c>
      <c r="G1579" s="2">
        <f t="shared" si="34"/>
        <v>11677.954</v>
      </c>
      <c r="H1579" s="2">
        <f t="shared" si="35"/>
        <v>0.46000000000640284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15753</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23124968</v>
      </c>
      <c r="I16" s="172">
        <f>'PR-RAS'!E6</f>
        <v>25464992.180000007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22811272</v>
      </c>
      <c r="I17" s="172">
        <f>'PR-RAS'!E151</f>
        <v>24994018.259999998</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247778</v>
      </c>
      <c r="I18" s="172">
        <f>'PR-RAS'!E645</f>
        <v>363400.28000000998</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28977800</v>
      </c>
      <c r="I20" s="175">
        <f>BILANCA!E7</f>
        <v>28532852.98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2365924</v>
      </c>
      <c r="I21" s="177">
        <f>BILANCA!E68</f>
        <v>2571632.04</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2027010</v>
      </c>
      <c r="I22" s="177">
        <f>BILANCA!E176</f>
        <v>2163227.4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29316714</v>
      </c>
      <c r="I23" s="179">
        <f>BILANCA!E237</f>
        <v>28941257.620000001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23057833</v>
      </c>
      <c r="I27" s="177">
        <f>'RAS-funkcijski'!E114</f>
        <v>25398028.709999997</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23057833</v>
      </c>
      <c r="I28" s="181">
        <f>'RAS-funkcijski'!E141</f>
        <v>25398028.709999997</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2027010.36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2163227.3999999985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2163227.4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23124968</v>
      </c>
      <c r="E6" s="53">
        <f>E7+E44+E50+E82+E106+E124+E133+E139</f>
        <v>25464992.180000007</v>
      </c>
      <c r="F6" s="54">
        <f t="shared" ref="F6:F131" si="0">IF(D6&lt;&gt;0,IF(E6/D6&gt;=100,"&gt;&gt;100",E6/D6*100),"-")</f>
        <v>110.11903748364109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19941878</v>
      </c>
      <c r="E50" s="53">
        <f>E51+E54+E59+E62+E65+E68+E71+E74+E77</f>
        <v>21465944.760000002</v>
      </c>
      <c r="F50" s="54">
        <f t="shared" si="0"/>
        <v>107.64254379652709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138747.48000000001</v>
      </c>
      <c r="F62" s="54" t="str">
        <f t="shared" si="0"/>
        <v>-</v>
      </c>
    </row>
    <row r="63" spans="1:6" ht="12.75" customHeight="1" x14ac:dyDescent="0.2">
      <c r="A63" s="55">
        <v>6341</v>
      </c>
      <c r="B63" s="87" t="s">
        <v>169</v>
      </c>
      <c r="C63" s="52" t="s">
        <v>170</v>
      </c>
      <c r="D63" s="244"/>
      <c r="E63" s="244">
        <v>138747.48000000001</v>
      </c>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19941878</v>
      </c>
      <c r="E68" s="53">
        <f t="shared" si="15"/>
        <v>21327197.280000001</v>
      </c>
      <c r="F68" s="54">
        <f t="shared" si="0"/>
        <v>106.94678445029101</v>
      </c>
    </row>
    <row r="69" spans="1:6" ht="12.75" customHeight="1" x14ac:dyDescent="0.2">
      <c r="A69" s="55" t="s">
        <v>181</v>
      </c>
      <c r="B69" s="87" t="s">
        <v>182</v>
      </c>
      <c r="C69" s="52" t="s">
        <v>181</v>
      </c>
      <c r="D69" s="244">
        <v>19791314</v>
      </c>
      <c r="E69" s="244">
        <v>21208646.690000001</v>
      </c>
      <c r="F69" s="54">
        <f t="shared" si="0"/>
        <v>107.16138751575566</v>
      </c>
    </row>
    <row r="70" spans="1:6" ht="24" x14ac:dyDescent="0.2">
      <c r="A70" s="55" t="s">
        <v>183</v>
      </c>
      <c r="B70" s="87" t="s">
        <v>184</v>
      </c>
      <c r="C70" s="52" t="s">
        <v>183</v>
      </c>
      <c r="D70" s="244">
        <v>150564</v>
      </c>
      <c r="E70" s="244">
        <v>118550.59</v>
      </c>
      <c r="F70" s="54">
        <f t="shared" si="0"/>
        <v>78.737673016126024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47</v>
      </c>
      <c r="E82" s="53">
        <f t="shared" si="19"/>
        <v>7.42</v>
      </c>
      <c r="F82" s="54">
        <f t="shared" si="0"/>
        <v>15.787234042553191</v>
      </c>
    </row>
    <row r="83" spans="1:6" ht="12.75" customHeight="1" x14ac:dyDescent="0.2">
      <c r="A83" s="55">
        <v>641</v>
      </c>
      <c r="B83" s="87" t="s">
        <v>209</v>
      </c>
      <c r="C83" s="52" t="s">
        <v>210</v>
      </c>
      <c r="D83" s="53">
        <f t="shared" ref="D83:E83" si="20">SUM(D84:D90)</f>
        <v>47</v>
      </c>
      <c r="E83" s="53">
        <f t="shared" si="20"/>
        <v>7.42</v>
      </c>
      <c r="F83" s="54">
        <f t="shared" si="0"/>
        <v>15.787234042553191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47</v>
      </c>
      <c r="E85" s="244">
        <v>7.42</v>
      </c>
      <c r="F85" s="54">
        <f t="shared" si="0"/>
        <v>15.787234042553191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942333</v>
      </c>
      <c r="E106" s="53">
        <f t="shared" si="23"/>
        <v>1197330.44</v>
      </c>
      <c r="F106" s="54">
        <f t="shared" si="0"/>
        <v>127.06022605596958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942333</v>
      </c>
      <c r="E112" s="53">
        <f t="shared" si="25"/>
        <v>1197330.44</v>
      </c>
      <c r="F112" s="54">
        <f t="shared" si="0"/>
        <v>127.06022605596958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942333</v>
      </c>
      <c r="E117" s="244">
        <v>1197330.44</v>
      </c>
      <c r="F117" s="54">
        <f t="shared" si="0"/>
        <v>127.06022605596958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147477</v>
      </c>
      <c r="E124" s="53">
        <f t="shared" si="27"/>
        <v>174548.8</v>
      </c>
      <c r="F124" s="54">
        <f t="shared" si="0"/>
        <v>118.35662510086318</v>
      </c>
    </row>
    <row r="125" spans="1:6" ht="12.75" customHeight="1" x14ac:dyDescent="0.2">
      <c r="A125" s="55">
        <v>661</v>
      </c>
      <c r="B125" s="88" t="s">
        <v>293</v>
      </c>
      <c r="C125" s="52" t="s">
        <v>294</v>
      </c>
      <c r="D125" s="53">
        <f t="shared" ref="D125:E125" si="28">SUM(D126:D127)</f>
        <v>51771</v>
      </c>
      <c r="E125" s="53">
        <f t="shared" si="28"/>
        <v>157886.79999999999</v>
      </c>
      <c r="F125" s="54">
        <f t="shared" si="0"/>
        <v>304.97150914604697</v>
      </c>
    </row>
    <row r="126" spans="1:6" ht="12.75" customHeight="1" x14ac:dyDescent="0.2">
      <c r="A126" s="55">
        <v>6614</v>
      </c>
      <c r="B126" s="88" t="s">
        <v>295</v>
      </c>
      <c r="C126" s="52" t="s">
        <v>296</v>
      </c>
      <c r="D126" s="244"/>
      <c r="E126" s="244">
        <v>8300</v>
      </c>
      <c r="F126" s="54" t="str">
        <f t="shared" si="0"/>
        <v>-</v>
      </c>
    </row>
    <row r="127" spans="1:6" ht="12.75" customHeight="1" x14ac:dyDescent="0.2">
      <c r="A127" s="55">
        <v>6615</v>
      </c>
      <c r="B127" s="88" t="s">
        <v>297</v>
      </c>
      <c r="C127" s="52" t="s">
        <v>298</v>
      </c>
      <c r="D127" s="244">
        <v>51771</v>
      </c>
      <c r="E127" s="244">
        <v>149586.79999999999</v>
      </c>
      <c r="F127" s="54">
        <f t="shared" si="0"/>
        <v>288.93936759962139</v>
      </c>
    </row>
    <row r="128" spans="1:6" ht="24" x14ac:dyDescent="0.2">
      <c r="A128" s="55">
        <v>663</v>
      </c>
      <c r="B128" s="233" t="s">
        <v>299</v>
      </c>
      <c r="C128" s="52" t="s">
        <v>300</v>
      </c>
      <c r="D128" s="53">
        <f t="shared" ref="D128:E128" si="29">SUM(D129:D132)</f>
        <v>95706</v>
      </c>
      <c r="E128" s="53">
        <f t="shared" si="29"/>
        <v>16662</v>
      </c>
      <c r="F128" s="54">
        <f t="shared" si="0"/>
        <v>17.409566798319855</v>
      </c>
    </row>
    <row r="129" spans="1:6" ht="12.75" customHeight="1" x14ac:dyDescent="0.2">
      <c r="A129" s="55">
        <v>6631</v>
      </c>
      <c r="B129" s="88" t="s">
        <v>301</v>
      </c>
      <c r="C129" s="52" t="s">
        <v>302</v>
      </c>
      <c r="D129" s="244">
        <v>95706</v>
      </c>
      <c r="E129" s="244">
        <v>14662</v>
      </c>
      <c r="F129" s="54">
        <f t="shared" si="0"/>
        <v>15.319833657241972</v>
      </c>
    </row>
    <row r="130" spans="1:6" ht="12.75" customHeight="1" x14ac:dyDescent="0.2">
      <c r="A130" s="55">
        <v>6632</v>
      </c>
      <c r="B130" s="234" t="s">
        <v>303</v>
      </c>
      <c r="C130" s="52" t="s">
        <v>304</v>
      </c>
      <c r="D130" s="244"/>
      <c r="E130" s="244">
        <v>2000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2093233</v>
      </c>
      <c r="E133" s="53">
        <f t="shared" si="30"/>
        <v>2627160.7600000002</v>
      </c>
      <c r="F133" s="54">
        <f t="shared" ref="F133:F223" si="31">IF(D133&lt;&gt;0,IF(E133/D133&gt;=100,"&gt;&gt;100",E133/D133*100),"-")</f>
        <v>125.50732574921189</v>
      </c>
    </row>
    <row r="134" spans="1:6" ht="24" x14ac:dyDescent="0.2">
      <c r="A134" s="55">
        <v>671</v>
      </c>
      <c r="B134" s="234" t="s">
        <v>311</v>
      </c>
      <c r="C134" s="52" t="s">
        <v>312</v>
      </c>
      <c r="D134" s="53">
        <f t="shared" ref="D134:E134" si="32">SUM(D135:D137)</f>
        <v>2093233</v>
      </c>
      <c r="E134" s="53">
        <f t="shared" si="32"/>
        <v>2627160.7600000002</v>
      </c>
      <c r="F134" s="54">
        <f t="shared" si="31"/>
        <v>125.50732574921189</v>
      </c>
    </row>
    <row r="135" spans="1:6" ht="12.75" customHeight="1" x14ac:dyDescent="0.2">
      <c r="A135" s="55">
        <v>6711</v>
      </c>
      <c r="B135" s="87" t="s">
        <v>313</v>
      </c>
      <c r="C135" s="52" t="s">
        <v>314</v>
      </c>
      <c r="D135" s="244">
        <v>2018233</v>
      </c>
      <c r="E135" s="244">
        <v>2393173.4500000002</v>
      </c>
      <c r="F135" s="54">
        <f t="shared" si="31"/>
        <v>118.57765926927169</v>
      </c>
    </row>
    <row r="136" spans="1:6" ht="24" x14ac:dyDescent="0.2">
      <c r="A136" s="55">
        <v>6712</v>
      </c>
      <c r="B136" s="234" t="s">
        <v>315</v>
      </c>
      <c r="C136" s="52" t="s">
        <v>316</v>
      </c>
      <c r="D136" s="244">
        <v>75000</v>
      </c>
      <c r="E136" s="244">
        <v>233987.31</v>
      </c>
      <c r="F136" s="54">
        <f t="shared" si="31"/>
        <v>311.98307999999997</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22811272</v>
      </c>
      <c r="E151" s="53">
        <f t="shared" si="35"/>
        <v>24994018.259999998</v>
      </c>
      <c r="F151" s="54">
        <f t="shared" si="31"/>
        <v>109.5687178689553</v>
      </c>
    </row>
    <row r="152" spans="1:6" ht="12.75" customHeight="1" x14ac:dyDescent="0.2">
      <c r="A152" s="55">
        <v>31</v>
      </c>
      <c r="B152" s="87" t="s">
        <v>346</v>
      </c>
      <c r="C152" s="52" t="s">
        <v>35</v>
      </c>
      <c r="D152" s="53">
        <f t="shared" ref="D152:E152" si="36">D153+D158+D159</f>
        <v>19209738</v>
      </c>
      <c r="E152" s="53">
        <f t="shared" si="36"/>
        <v>20446999.149999999</v>
      </c>
      <c r="F152" s="54">
        <f t="shared" si="31"/>
        <v>106.4408017954227</v>
      </c>
    </row>
    <row r="153" spans="1:6" ht="12.75" customHeight="1" x14ac:dyDescent="0.2">
      <c r="A153" s="55">
        <v>311</v>
      </c>
      <c r="B153" s="87" t="s">
        <v>347</v>
      </c>
      <c r="C153" s="52" t="s">
        <v>348</v>
      </c>
      <c r="D153" s="53">
        <f t="shared" ref="D153:E153" si="37">SUM(D154:D157)</f>
        <v>15848191</v>
      </c>
      <c r="E153" s="53">
        <f t="shared" si="37"/>
        <v>16865122.169999998</v>
      </c>
      <c r="F153" s="54">
        <f t="shared" si="31"/>
        <v>106.4167018809907</v>
      </c>
    </row>
    <row r="154" spans="1:6" ht="12.75" customHeight="1" x14ac:dyDescent="0.2">
      <c r="A154" s="55">
        <v>3111</v>
      </c>
      <c r="B154" s="87" t="s">
        <v>349</v>
      </c>
      <c r="C154" s="52" t="s">
        <v>350</v>
      </c>
      <c r="D154" s="244">
        <v>15349866</v>
      </c>
      <c r="E154" s="244">
        <v>16196183.99</v>
      </c>
      <c r="F154" s="54">
        <f t="shared" si="31"/>
        <v>105.51352037861439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309790</v>
      </c>
      <c r="E156" s="244">
        <v>456720.52</v>
      </c>
      <c r="F156" s="54">
        <f t="shared" si="31"/>
        <v>147.42907130636885</v>
      </c>
    </row>
    <row r="157" spans="1:6" ht="12.75" customHeight="1" x14ac:dyDescent="0.2">
      <c r="A157" s="55">
        <v>3114</v>
      </c>
      <c r="B157" s="87" t="s">
        <v>355</v>
      </c>
      <c r="C157" s="52" t="s">
        <v>356</v>
      </c>
      <c r="D157" s="244">
        <v>188535</v>
      </c>
      <c r="E157" s="244">
        <v>212217.66</v>
      </c>
      <c r="F157" s="54">
        <f t="shared" si="31"/>
        <v>112.56141300023867</v>
      </c>
    </row>
    <row r="158" spans="1:6" ht="12.75" customHeight="1" x14ac:dyDescent="0.2">
      <c r="A158" s="55">
        <v>312</v>
      </c>
      <c r="B158" s="87" t="s">
        <v>357</v>
      </c>
      <c r="C158" s="52" t="s">
        <v>358</v>
      </c>
      <c r="D158" s="244">
        <v>753995</v>
      </c>
      <c r="E158" s="244">
        <v>798893.67</v>
      </c>
      <c r="F158" s="54">
        <f t="shared" si="31"/>
        <v>105.95477025709721</v>
      </c>
    </row>
    <row r="159" spans="1:6" ht="12.75" customHeight="1" x14ac:dyDescent="0.2">
      <c r="A159" s="55">
        <v>313</v>
      </c>
      <c r="B159" s="87" t="s">
        <v>359</v>
      </c>
      <c r="C159" s="52" t="s">
        <v>360</v>
      </c>
      <c r="D159" s="53">
        <f t="shared" ref="D159:E159" si="38">SUM(D160:D162)</f>
        <v>2607552</v>
      </c>
      <c r="E159" s="53">
        <f t="shared" si="38"/>
        <v>2782983.31</v>
      </c>
      <c r="F159" s="54">
        <f t="shared" si="31"/>
        <v>106.72781635802468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2607552</v>
      </c>
      <c r="E161" s="244">
        <v>2782983.31</v>
      </c>
      <c r="F161" s="54">
        <f t="shared" si="31"/>
        <v>106.72781635802468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3121635</v>
      </c>
      <c r="E163" s="53">
        <f t="shared" si="39"/>
        <v>3986675.14</v>
      </c>
      <c r="F163" s="54">
        <f t="shared" si="31"/>
        <v>127.71112381812738</v>
      </c>
    </row>
    <row r="164" spans="1:6" ht="12.75" customHeight="1" x14ac:dyDescent="0.2">
      <c r="A164" s="55">
        <v>321</v>
      </c>
      <c r="B164" s="87" t="s">
        <v>368</v>
      </c>
      <c r="C164" s="52" t="s">
        <v>369</v>
      </c>
      <c r="D164" s="53">
        <f t="shared" ref="D164:E164" si="40">SUM(D165:D168)</f>
        <v>498925</v>
      </c>
      <c r="E164" s="53">
        <f t="shared" si="40"/>
        <v>707756.21</v>
      </c>
      <c r="F164" s="54">
        <f t="shared" si="31"/>
        <v>141.85623290073656</v>
      </c>
    </row>
    <row r="165" spans="1:6" ht="12.75" customHeight="1" x14ac:dyDescent="0.2">
      <c r="A165" s="55">
        <v>3211</v>
      </c>
      <c r="B165" s="87" t="s">
        <v>370</v>
      </c>
      <c r="C165" s="52" t="s">
        <v>371</v>
      </c>
      <c r="D165" s="244">
        <v>58136</v>
      </c>
      <c r="E165" s="244">
        <v>97227.33</v>
      </c>
      <c r="F165" s="54">
        <f t="shared" si="31"/>
        <v>167.24117586349249</v>
      </c>
    </row>
    <row r="166" spans="1:6" ht="12.75" customHeight="1" x14ac:dyDescent="0.2">
      <c r="A166" s="55">
        <v>3212</v>
      </c>
      <c r="B166" s="87" t="s">
        <v>372</v>
      </c>
      <c r="C166" s="52" t="s">
        <v>373</v>
      </c>
      <c r="D166" s="244">
        <v>432589</v>
      </c>
      <c r="E166" s="244">
        <v>596873.88</v>
      </c>
      <c r="F166" s="54">
        <f t="shared" si="31"/>
        <v>137.9771284059465</v>
      </c>
    </row>
    <row r="167" spans="1:6" ht="12.75" customHeight="1" x14ac:dyDescent="0.2">
      <c r="A167" s="55">
        <v>3213</v>
      </c>
      <c r="B167" s="87" t="s">
        <v>374</v>
      </c>
      <c r="C167" s="52" t="s">
        <v>375</v>
      </c>
      <c r="D167" s="244">
        <v>8200</v>
      </c>
      <c r="E167" s="244">
        <v>13655</v>
      </c>
      <c r="F167" s="54">
        <f t="shared" si="31"/>
        <v>166.52439024390245</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1484085</v>
      </c>
      <c r="E169" s="53">
        <f t="shared" si="41"/>
        <v>2202549.25</v>
      </c>
      <c r="F169" s="54">
        <f t="shared" si="31"/>
        <v>148.41126013671723</v>
      </c>
    </row>
    <row r="170" spans="1:6" ht="12.75" customHeight="1" x14ac:dyDescent="0.2">
      <c r="A170" s="55">
        <v>3221</v>
      </c>
      <c r="B170" s="87" t="s">
        <v>380</v>
      </c>
      <c r="C170" s="52" t="s">
        <v>381</v>
      </c>
      <c r="D170" s="244">
        <v>155878</v>
      </c>
      <c r="E170" s="244">
        <v>213282.37</v>
      </c>
      <c r="F170" s="54">
        <f t="shared" si="31"/>
        <v>136.8264732675554</v>
      </c>
    </row>
    <row r="171" spans="1:6" ht="12.75" customHeight="1" x14ac:dyDescent="0.2">
      <c r="A171" s="55">
        <v>3222</v>
      </c>
      <c r="B171" s="87" t="s">
        <v>382</v>
      </c>
      <c r="C171" s="52" t="s">
        <v>383</v>
      </c>
      <c r="D171" s="244">
        <v>839896</v>
      </c>
      <c r="E171" s="244">
        <v>1220588.76</v>
      </c>
      <c r="F171" s="54">
        <f t="shared" si="31"/>
        <v>145.3261784792403</v>
      </c>
    </row>
    <row r="172" spans="1:6" ht="12.75" customHeight="1" x14ac:dyDescent="0.2">
      <c r="A172" s="55">
        <v>3223</v>
      </c>
      <c r="B172" s="87" t="s">
        <v>384</v>
      </c>
      <c r="C172" s="52" t="s">
        <v>385</v>
      </c>
      <c r="D172" s="244">
        <v>378545</v>
      </c>
      <c r="E172" s="244">
        <v>593745.54</v>
      </c>
      <c r="F172" s="54">
        <f t="shared" si="31"/>
        <v>156.84939439168394</v>
      </c>
    </row>
    <row r="173" spans="1:6" ht="12.75" customHeight="1" x14ac:dyDescent="0.2">
      <c r="A173" s="55">
        <v>3224</v>
      </c>
      <c r="B173" s="87" t="s">
        <v>386</v>
      </c>
      <c r="C173" s="52" t="s">
        <v>387</v>
      </c>
      <c r="D173" s="244">
        <v>30000</v>
      </c>
      <c r="E173" s="244">
        <v>48000</v>
      </c>
      <c r="F173" s="54">
        <f t="shared" si="31"/>
        <v>160</v>
      </c>
    </row>
    <row r="174" spans="1:6" ht="12.75" customHeight="1" x14ac:dyDescent="0.2">
      <c r="A174" s="55">
        <v>3225</v>
      </c>
      <c r="B174" s="87" t="s">
        <v>388</v>
      </c>
      <c r="C174" s="52" t="s">
        <v>389</v>
      </c>
      <c r="D174" s="244">
        <v>53967</v>
      </c>
      <c r="E174" s="244">
        <v>80799.44</v>
      </c>
      <c r="F174" s="54">
        <f t="shared" si="31"/>
        <v>149.7200882020494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25799</v>
      </c>
      <c r="E176" s="244">
        <v>46133.14</v>
      </c>
      <c r="F176" s="54">
        <f t="shared" si="31"/>
        <v>178.81755106787085</v>
      </c>
    </row>
    <row r="177" spans="1:6" ht="12.75" customHeight="1" x14ac:dyDescent="0.2">
      <c r="A177" s="55">
        <v>323</v>
      </c>
      <c r="B177" s="87" t="s">
        <v>394</v>
      </c>
      <c r="C177" s="52" t="s">
        <v>395</v>
      </c>
      <c r="D177" s="53">
        <f t="shared" ref="D177:E177" si="42">SUM(D178:D186)</f>
        <v>988088</v>
      </c>
      <c r="E177" s="53">
        <f t="shared" si="42"/>
        <v>852990.99000000011</v>
      </c>
      <c r="F177" s="54">
        <f t="shared" si="31"/>
        <v>86.327431362388779</v>
      </c>
    </row>
    <row r="178" spans="1:6" ht="12.75" customHeight="1" x14ac:dyDescent="0.2">
      <c r="A178" s="55">
        <v>3231</v>
      </c>
      <c r="B178" s="87" t="s">
        <v>396</v>
      </c>
      <c r="C178" s="52" t="s">
        <v>397</v>
      </c>
      <c r="D178" s="244">
        <v>43739</v>
      </c>
      <c r="E178" s="244">
        <v>43713.57</v>
      </c>
      <c r="F178" s="54">
        <f t="shared" si="31"/>
        <v>99.941859667573567</v>
      </c>
    </row>
    <row r="179" spans="1:6" ht="12.75" customHeight="1" x14ac:dyDescent="0.2">
      <c r="A179" s="55">
        <v>3232</v>
      </c>
      <c r="B179" s="87" t="s">
        <v>398</v>
      </c>
      <c r="C179" s="52" t="s">
        <v>399</v>
      </c>
      <c r="D179" s="244">
        <v>600924</v>
      </c>
      <c r="E179" s="244">
        <v>591511.1</v>
      </c>
      <c r="F179" s="54">
        <f t="shared" si="31"/>
        <v>98.43359559611531</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91264</v>
      </c>
      <c r="E181" s="244">
        <v>80156.12</v>
      </c>
      <c r="F181" s="54">
        <f t="shared" si="31"/>
        <v>87.828848176718083</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61435</v>
      </c>
      <c r="E183" s="244">
        <v>76112.94</v>
      </c>
      <c r="F183" s="54">
        <f t="shared" si="31"/>
        <v>123.89182062342314</v>
      </c>
    </row>
    <row r="184" spans="1:6" ht="12.75" customHeight="1" x14ac:dyDescent="0.2">
      <c r="A184" s="55">
        <v>3237</v>
      </c>
      <c r="B184" s="87" t="s">
        <v>408</v>
      </c>
      <c r="C184" s="52" t="s">
        <v>409</v>
      </c>
      <c r="D184" s="244">
        <v>69968</v>
      </c>
      <c r="E184" s="244">
        <v>15595.8</v>
      </c>
      <c r="F184" s="54">
        <f t="shared" si="31"/>
        <v>22.289903956094214</v>
      </c>
    </row>
    <row r="185" spans="1:6" ht="12.75" customHeight="1" x14ac:dyDescent="0.2">
      <c r="A185" s="55">
        <v>3238</v>
      </c>
      <c r="B185" s="87" t="s">
        <v>410</v>
      </c>
      <c r="C185" s="52" t="s">
        <v>411</v>
      </c>
      <c r="D185" s="244">
        <v>23006</v>
      </c>
      <c r="E185" s="244">
        <v>23299.31</v>
      </c>
      <c r="F185" s="54">
        <f t="shared" si="31"/>
        <v>101.27492827957924</v>
      </c>
    </row>
    <row r="186" spans="1:6" ht="12.75" customHeight="1" x14ac:dyDescent="0.2">
      <c r="A186" s="55">
        <v>3239</v>
      </c>
      <c r="B186" s="87" t="s">
        <v>412</v>
      </c>
      <c r="C186" s="52" t="s">
        <v>413</v>
      </c>
      <c r="D186" s="244">
        <v>97752</v>
      </c>
      <c r="E186" s="244">
        <v>22602.15</v>
      </c>
      <c r="F186" s="54">
        <f t="shared" si="31"/>
        <v>23.121931009084214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150537</v>
      </c>
      <c r="E188" s="53">
        <f t="shared" si="43"/>
        <v>223378.69</v>
      </c>
      <c r="F188" s="54">
        <f t="shared" si="31"/>
        <v>148.38789799185582</v>
      </c>
    </row>
    <row r="189" spans="1:6" ht="12.75" customHeight="1" x14ac:dyDescent="0.2">
      <c r="A189" s="55">
        <v>3291</v>
      </c>
      <c r="B189" s="234" t="s">
        <v>418</v>
      </c>
      <c r="C189" s="52" t="s">
        <v>419</v>
      </c>
      <c r="D189" s="244">
        <v>7673</v>
      </c>
      <c r="E189" s="244"/>
      <c r="F189" s="54">
        <f t="shared" si="31"/>
        <v>0</v>
      </c>
    </row>
    <row r="190" spans="1:6" ht="12.75" customHeight="1" x14ac:dyDescent="0.2">
      <c r="A190" s="55">
        <v>3292</v>
      </c>
      <c r="B190" s="87" t="s">
        <v>420</v>
      </c>
      <c r="C190" s="52" t="s">
        <v>421</v>
      </c>
      <c r="D190" s="244">
        <v>5815</v>
      </c>
      <c r="E190" s="244">
        <v>5870.14</v>
      </c>
      <c r="F190" s="54">
        <f t="shared" si="31"/>
        <v>100.94823731728289</v>
      </c>
    </row>
    <row r="191" spans="1:6" ht="12.75" customHeight="1" x14ac:dyDescent="0.2">
      <c r="A191" s="55">
        <v>3293</v>
      </c>
      <c r="B191" s="87" t="s">
        <v>422</v>
      </c>
      <c r="C191" s="52" t="s">
        <v>423</v>
      </c>
      <c r="D191" s="244">
        <v>14416</v>
      </c>
      <c r="E191" s="244">
        <v>11490.5</v>
      </c>
      <c r="F191" s="54">
        <f t="shared" si="31"/>
        <v>79.706576026637066</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31247</v>
      </c>
      <c r="E193" s="244">
        <v>30675</v>
      </c>
      <c r="F193" s="54">
        <f t="shared" si="31"/>
        <v>98.169424264729415</v>
      </c>
    </row>
    <row r="194" spans="1:6" ht="12.75" customHeight="1" x14ac:dyDescent="0.2">
      <c r="A194" s="55" t="s">
        <v>428</v>
      </c>
      <c r="B194" s="87" t="s">
        <v>429</v>
      </c>
      <c r="C194" s="52" t="s">
        <v>428</v>
      </c>
      <c r="D194" s="244"/>
      <c r="E194" s="244">
        <v>12578.13</v>
      </c>
      <c r="F194" s="54" t="str">
        <f t="shared" si="31"/>
        <v>-</v>
      </c>
    </row>
    <row r="195" spans="1:6" ht="12.75" customHeight="1" x14ac:dyDescent="0.2">
      <c r="A195" s="55">
        <v>3299</v>
      </c>
      <c r="B195" s="87" t="s">
        <v>430</v>
      </c>
      <c r="C195" s="52" t="s">
        <v>431</v>
      </c>
      <c r="D195" s="244">
        <v>90386</v>
      </c>
      <c r="E195" s="244">
        <v>161564.92000000001</v>
      </c>
      <c r="F195" s="54">
        <f t="shared" si="31"/>
        <v>178.74993914986837</v>
      </c>
    </row>
    <row r="196" spans="1:6" ht="12.75" customHeight="1" x14ac:dyDescent="0.2">
      <c r="A196" s="55">
        <v>34</v>
      </c>
      <c r="B196" s="234" t="s">
        <v>432</v>
      </c>
      <c r="C196" s="52" t="s">
        <v>433</v>
      </c>
      <c r="D196" s="53">
        <f t="shared" ref="D196:E196" si="44">D197+D202+D210</f>
        <v>10731</v>
      </c>
      <c r="E196" s="53">
        <f t="shared" si="44"/>
        <v>34976.47</v>
      </c>
      <c r="F196" s="54">
        <f t="shared" si="31"/>
        <v>325.93858913428386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10731</v>
      </c>
      <c r="E210" s="53">
        <f t="shared" si="47"/>
        <v>34976.47</v>
      </c>
      <c r="F210" s="54">
        <f t="shared" si="31"/>
        <v>325.93858913428386</v>
      </c>
    </row>
    <row r="211" spans="1:6" ht="12.75" customHeight="1" x14ac:dyDescent="0.2">
      <c r="A211" s="55">
        <v>3431</v>
      </c>
      <c r="B211" s="234" t="s">
        <v>462</v>
      </c>
      <c r="C211" s="52" t="s">
        <v>463</v>
      </c>
      <c r="D211" s="244">
        <v>10731</v>
      </c>
      <c r="E211" s="244">
        <v>16000</v>
      </c>
      <c r="F211" s="54">
        <f t="shared" si="31"/>
        <v>149.10073618488491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18976.47</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439168</v>
      </c>
      <c r="E252" s="53">
        <f t="shared" si="63"/>
        <v>525367.5</v>
      </c>
      <c r="F252" s="54">
        <f t="shared" ref="F252:F258" si="64">IF(D252&lt;&gt;0,IF(E252/D252&gt;=100,"&gt;&gt;100",E252/D252*100),"-")</f>
        <v>119.62791004809094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439168</v>
      </c>
      <c r="E259" s="53">
        <f t="shared" si="66"/>
        <v>525367.5</v>
      </c>
      <c r="F259" s="54">
        <f t="shared" ref="F259:F262" si="67">IF(D259&lt;&gt;0,IF(E259/D259&gt;=100,"&gt;&gt;100",E259/D259*100),"-")</f>
        <v>119.62791004809094</v>
      </c>
    </row>
    <row r="260" spans="1:6" ht="12.75" customHeight="1" x14ac:dyDescent="0.2">
      <c r="A260" s="55">
        <v>3721</v>
      </c>
      <c r="B260" s="87" t="s">
        <v>556</v>
      </c>
      <c r="C260" s="52" t="s">
        <v>557</v>
      </c>
      <c r="D260" s="244">
        <v>40849</v>
      </c>
      <c r="E260" s="244">
        <v>43756.68</v>
      </c>
      <c r="F260" s="54">
        <f t="shared" si="67"/>
        <v>107.11811794658377</v>
      </c>
    </row>
    <row r="261" spans="1:6" ht="12.75" customHeight="1" x14ac:dyDescent="0.2">
      <c r="A261" s="55">
        <v>3722</v>
      </c>
      <c r="B261" s="87" t="s">
        <v>558</v>
      </c>
      <c r="C261" s="52" t="s">
        <v>559</v>
      </c>
      <c r="D261" s="244">
        <v>346131</v>
      </c>
      <c r="E261" s="244">
        <v>398203.38</v>
      </c>
      <c r="F261" s="54">
        <f t="shared" si="67"/>
        <v>115.0441249122442</v>
      </c>
    </row>
    <row r="262" spans="1:6" ht="12.75" customHeight="1" x14ac:dyDescent="0.2">
      <c r="A262" s="55" t="s">
        <v>560</v>
      </c>
      <c r="B262" s="87" t="s">
        <v>561</v>
      </c>
      <c r="C262" s="52" t="s">
        <v>560</v>
      </c>
      <c r="D262" s="244">
        <v>52188</v>
      </c>
      <c r="E262" s="244">
        <v>83407.44</v>
      </c>
      <c r="F262" s="54">
        <f t="shared" si="67"/>
        <v>159.82110830075879</v>
      </c>
    </row>
    <row r="263" spans="1:6" ht="12.75" customHeight="1" x14ac:dyDescent="0.2">
      <c r="A263" s="55">
        <v>38</v>
      </c>
      <c r="B263" s="87" t="s">
        <v>562</v>
      </c>
      <c r="C263" s="52" t="s">
        <v>563</v>
      </c>
      <c r="D263" s="53">
        <f t="shared" ref="D263:E263" si="68">D264+D268+D273+D279</f>
        <v>30000</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30000</v>
      </c>
      <c r="E273" s="53">
        <f t="shared" si="73"/>
        <v>0</v>
      </c>
      <c r="F273" s="54">
        <f t="shared" ref="F273:F284" si="74">IF(D273&lt;&gt;0,IF(E273/D273&gt;=100,"&gt;&gt;100",E273/D273*100),"-")</f>
        <v>0</v>
      </c>
    </row>
    <row r="274" spans="1:6" ht="12.75" customHeight="1" x14ac:dyDescent="0.2">
      <c r="A274" s="55">
        <v>3831</v>
      </c>
      <c r="B274" s="87" t="s">
        <v>584</v>
      </c>
      <c r="C274" s="52" t="s">
        <v>585</v>
      </c>
      <c r="D274" s="244">
        <v>30000</v>
      </c>
      <c r="E274" s="244"/>
      <c r="F274" s="54">
        <f t="shared" si="74"/>
        <v>0</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22811272</v>
      </c>
      <c r="E289" s="53">
        <f t="shared" si="79"/>
        <v>24994018.259999998</v>
      </c>
      <c r="F289" s="54">
        <f t="shared" si="76"/>
        <v>109.5687178689553</v>
      </c>
    </row>
    <row r="290" spans="1:6" ht="12.75" customHeight="1" x14ac:dyDescent="0.2">
      <c r="A290" s="55" t="s">
        <v>605</v>
      </c>
      <c r="B290" s="87" t="s">
        <v>616</v>
      </c>
      <c r="C290" s="52" t="s">
        <v>617</v>
      </c>
      <c r="D290" s="53">
        <f>IF(D6&gt;=D289,D6-D289,0)</f>
        <v>313696</v>
      </c>
      <c r="E290" s="53">
        <f>IF(E6&gt;=E289,E6-E289,0)</f>
        <v>470973.92000000924</v>
      </c>
      <c r="F290" s="54">
        <f t="shared" si="76"/>
        <v>150.13704988269191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180643</v>
      </c>
      <c r="E292" s="244">
        <v>296436.81</v>
      </c>
      <c r="F292" s="54">
        <f t="shared" si="76"/>
        <v>164.10091174305123</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40722</v>
      </c>
      <c r="E294" s="244">
        <v>45004.36</v>
      </c>
      <c r="F294" s="54">
        <f t="shared" si="76"/>
        <v>110.51608467167624</v>
      </c>
    </row>
    <row r="295" spans="1:6" ht="24" x14ac:dyDescent="0.2">
      <c r="A295" s="55">
        <v>9661</v>
      </c>
      <c r="B295" s="87" t="s">
        <v>626</v>
      </c>
      <c r="C295" s="52" t="s">
        <v>627</v>
      </c>
      <c r="D295" s="244">
        <v>22769</v>
      </c>
      <c r="E295" s="244">
        <v>19190.48</v>
      </c>
      <c r="F295" s="54">
        <f t="shared" si="76"/>
        <v>84.283367736835174</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246561</v>
      </c>
      <c r="E350" s="53">
        <f t="shared" si="95"/>
        <v>404010.45</v>
      </c>
      <c r="F350" s="54">
        <f t="shared" si="81"/>
        <v>163.85821358609027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246561</v>
      </c>
      <c r="E363" s="53">
        <f t="shared" si="99"/>
        <v>287230.91000000003</v>
      </c>
      <c r="F363" s="54">
        <f t="shared" si="81"/>
        <v>116.49486739589798</v>
      </c>
    </row>
    <row r="364" spans="1:6" ht="12.75" customHeight="1" x14ac:dyDescent="0.2">
      <c r="A364" s="55">
        <v>421</v>
      </c>
      <c r="B364" s="87" t="s">
        <v>755</v>
      </c>
      <c r="C364" s="52" t="s">
        <v>756</v>
      </c>
      <c r="D364" s="53">
        <f t="shared" ref="D364:E364" si="100">SUM(D365:D368)</f>
        <v>67500</v>
      </c>
      <c r="E364" s="53">
        <f t="shared" si="100"/>
        <v>7500</v>
      </c>
      <c r="F364" s="54">
        <f t="shared" si="81"/>
        <v>11.111111111111111</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67500</v>
      </c>
      <c r="E366" s="244">
        <v>7500</v>
      </c>
      <c r="F366" s="54">
        <f t="shared" si="81"/>
        <v>11.111111111111111</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28413</v>
      </c>
      <c r="E369" s="53">
        <f t="shared" si="101"/>
        <v>157648.32000000001</v>
      </c>
      <c r="F369" s="54">
        <f t="shared" si="81"/>
        <v>554.84573962622744</v>
      </c>
    </row>
    <row r="370" spans="1:6" ht="12.75" customHeight="1" x14ac:dyDescent="0.2">
      <c r="A370" s="55">
        <v>4221</v>
      </c>
      <c r="B370" s="87" t="s">
        <v>671</v>
      </c>
      <c r="C370" s="52" t="s">
        <v>763</v>
      </c>
      <c r="D370" s="244">
        <v>25923</v>
      </c>
      <c r="E370" s="244">
        <v>92061.75</v>
      </c>
      <c r="F370" s="54">
        <f t="shared" si="81"/>
        <v>355.13540099525517</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v>4500</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2490</v>
      </c>
      <c r="E376" s="244">
        <v>61086.57</v>
      </c>
      <c r="F376" s="54">
        <f t="shared" si="81"/>
        <v>2453.275903614458</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150648</v>
      </c>
      <c r="E383" s="53">
        <f t="shared" si="103"/>
        <v>122082.59</v>
      </c>
      <c r="F383" s="54">
        <f t="shared" si="81"/>
        <v>81.03830784344963</v>
      </c>
    </row>
    <row r="384" spans="1:6" ht="12.75" customHeight="1" x14ac:dyDescent="0.2">
      <c r="A384" s="55">
        <v>4241</v>
      </c>
      <c r="B384" s="87" t="s">
        <v>780</v>
      </c>
      <c r="C384" s="52" t="s">
        <v>781</v>
      </c>
      <c r="D384" s="244">
        <v>150648</v>
      </c>
      <c r="E384" s="244">
        <v>122082.59</v>
      </c>
      <c r="F384" s="54">
        <f t="shared" si="81"/>
        <v>81.03830784344963</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116779.54</v>
      </c>
      <c r="F402" s="54" t="str">
        <f t="shared" si="81"/>
        <v>-</v>
      </c>
    </row>
    <row r="403" spans="1:6" ht="12.75" customHeight="1" x14ac:dyDescent="0.2">
      <c r="A403" s="55">
        <v>451</v>
      </c>
      <c r="B403" s="87" t="s">
        <v>808</v>
      </c>
      <c r="C403" s="52" t="s">
        <v>809</v>
      </c>
      <c r="D403" s="244"/>
      <c r="E403" s="244">
        <v>116779.54</v>
      </c>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246561</v>
      </c>
      <c r="E408" s="53">
        <f t="shared" si="111"/>
        <v>404010.45</v>
      </c>
      <c r="F408" s="54">
        <f t="shared" si="81"/>
        <v>163.85821358609027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23124968</v>
      </c>
      <c r="E412" s="53">
        <f>E6+E298</f>
        <v>25464992.180000007</v>
      </c>
      <c r="F412" s="54">
        <f t="shared" si="81"/>
        <v>110.11903748364109</v>
      </c>
    </row>
    <row r="413" spans="1:6" ht="12.75" customHeight="1" x14ac:dyDescent="0.2">
      <c r="A413" s="55" t="s">
        <v>605</v>
      </c>
      <c r="B413" s="87" t="s">
        <v>828</v>
      </c>
      <c r="C413" s="52" t="s">
        <v>829</v>
      </c>
      <c r="D413" s="53">
        <f t="shared" ref="D413:E413" si="112">D289+D350</f>
        <v>23057833</v>
      </c>
      <c r="E413" s="53">
        <f t="shared" si="112"/>
        <v>25398028.709999997</v>
      </c>
      <c r="F413" s="54">
        <f t="shared" si="81"/>
        <v>110.14924390336245</v>
      </c>
    </row>
    <row r="414" spans="1:6" ht="12.75" customHeight="1" x14ac:dyDescent="0.2">
      <c r="A414" s="55" t="s">
        <v>605</v>
      </c>
      <c r="B414" s="87" t="s">
        <v>830</v>
      </c>
      <c r="C414" s="52" t="s">
        <v>831</v>
      </c>
      <c r="D414" s="53">
        <f t="shared" ref="D414:E414" si="113">IF(D412&gt;=D413,D412-D413,0)</f>
        <v>67135</v>
      </c>
      <c r="E414" s="53">
        <f t="shared" si="113"/>
        <v>66963.470000009984</v>
      </c>
      <c r="F414" s="54">
        <f t="shared" si="81"/>
        <v>99.744499888299671</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180643</v>
      </c>
      <c r="E416" s="53">
        <f t="shared" si="115"/>
        <v>296436.81</v>
      </c>
      <c r="F416" s="54">
        <f t="shared" si="81"/>
        <v>164.10091174305123</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40722</v>
      </c>
      <c r="E418" s="64">
        <f t="shared" si="117"/>
        <v>45004.36</v>
      </c>
      <c r="F418" s="59">
        <f t="shared" si="81"/>
        <v>110.51608467167624</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23124968</v>
      </c>
      <c r="E639" s="53">
        <f t="shared" si="180"/>
        <v>25464992.180000007</v>
      </c>
      <c r="F639" s="54">
        <f t="shared" si="119"/>
        <v>110.11903748364109</v>
      </c>
    </row>
    <row r="640" spans="1:6" ht="12.75" customHeight="1" x14ac:dyDescent="0.2">
      <c r="A640" s="55" t="s">
        <v>605</v>
      </c>
      <c r="B640" s="87" t="s">
        <v>1274</v>
      </c>
      <c r="C640" s="52" t="s">
        <v>1275</v>
      </c>
      <c r="D640" s="53">
        <f t="shared" ref="D640:E640" si="181">D413+D528</f>
        <v>23057833</v>
      </c>
      <c r="E640" s="53">
        <f t="shared" si="181"/>
        <v>25398028.709999997</v>
      </c>
      <c r="F640" s="54">
        <f t="shared" si="119"/>
        <v>110.14924390336245</v>
      </c>
    </row>
    <row r="641" spans="1:6" ht="12.75" customHeight="1" x14ac:dyDescent="0.2">
      <c r="A641" s="55" t="s">
        <v>605</v>
      </c>
      <c r="B641" s="87" t="s">
        <v>1276</v>
      </c>
      <c r="C641" s="52" t="s">
        <v>1277</v>
      </c>
      <c r="D641" s="53">
        <f t="shared" ref="D641:E641" si="182">IF(D639&gt;=D640,D639-D640,0)</f>
        <v>67135</v>
      </c>
      <c r="E641" s="53">
        <f t="shared" si="182"/>
        <v>66963.470000009984</v>
      </c>
      <c r="F641" s="54">
        <f t="shared" si="119"/>
        <v>99.744499888299671</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180643</v>
      </c>
      <c r="E643" s="53">
        <f t="shared" si="184"/>
        <v>296436.81</v>
      </c>
      <c r="F643" s="54">
        <f t="shared" si="119"/>
        <v>164.10091174305123</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247778</v>
      </c>
      <c r="E645" s="53">
        <f t="shared" si="186"/>
        <v>363400.28000000998</v>
      </c>
      <c r="F645" s="54">
        <f t="shared" si="119"/>
        <v>146.66365859761962</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1757077</v>
      </c>
      <c r="E647" s="245">
        <v>1933088.74</v>
      </c>
      <c r="F647" s="59">
        <f t="shared" si="119"/>
        <v>110.01730373796936</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474640</v>
      </c>
      <c r="E649" s="244">
        <v>415543.64</v>
      </c>
      <c r="F649" s="54">
        <f t="shared" ref="F649:F724" si="188">IF(D649&lt;&gt;0,IF(E649/D649&gt;=100,"&gt;&gt;100",E649/D649*100),"-")</f>
        <v>87.54922467554357</v>
      </c>
    </row>
    <row r="650" spans="1:6" ht="12.75" customHeight="1" x14ac:dyDescent="0.2">
      <c r="A650" s="55" t="s">
        <v>1293</v>
      </c>
      <c r="B650" s="87" t="s">
        <v>1294</v>
      </c>
      <c r="C650" s="52" t="s">
        <v>1293</v>
      </c>
      <c r="D650" s="244">
        <v>4743227</v>
      </c>
      <c r="E650" s="244">
        <v>5907755.0199999996</v>
      </c>
      <c r="F650" s="54">
        <f t="shared" si="188"/>
        <v>124.55138706201494</v>
      </c>
    </row>
    <row r="651" spans="1:6" ht="12.75" customHeight="1" x14ac:dyDescent="0.2">
      <c r="A651" s="55" t="s">
        <v>1295</v>
      </c>
      <c r="B651" s="87" t="s">
        <v>1296</v>
      </c>
      <c r="C651" s="52" t="s">
        <v>1295</v>
      </c>
      <c r="D651" s="244">
        <v>4802323</v>
      </c>
      <c r="E651" s="244">
        <v>5853479.7199999997</v>
      </c>
      <c r="F651" s="54">
        <f t="shared" si="188"/>
        <v>121.88850520883329</v>
      </c>
    </row>
    <row r="652" spans="1:6" ht="24" x14ac:dyDescent="0.2">
      <c r="A652" s="55">
        <v>11</v>
      </c>
      <c r="B652" s="87" t="s">
        <v>1297</v>
      </c>
      <c r="C652" s="52" t="s">
        <v>1298</v>
      </c>
      <c r="D652" s="53">
        <f t="shared" ref="D652:E652" si="189">+D649+D650-D651</f>
        <v>415544</v>
      </c>
      <c r="E652" s="53">
        <f t="shared" si="189"/>
        <v>469818.93999999948</v>
      </c>
      <c r="F652" s="54">
        <f t="shared" si="188"/>
        <v>113.06117763702508</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144</v>
      </c>
      <c r="E654" s="264">
        <v>141</v>
      </c>
      <c r="F654" s="54">
        <f t="shared" si="188"/>
        <v>97.916666666666657</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128</v>
      </c>
      <c r="E656" s="264">
        <v>128</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v>138747.48000000001</v>
      </c>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18865355</v>
      </c>
      <c r="E675" s="244">
        <v>20144583.559999999</v>
      </c>
      <c r="F675" s="54">
        <f t="shared" si="188"/>
        <v>106.78083481598941</v>
      </c>
    </row>
    <row r="676" spans="1:6" ht="24" x14ac:dyDescent="0.2">
      <c r="A676" s="55">
        <v>63613</v>
      </c>
      <c r="B676" s="234" t="s">
        <v>1346</v>
      </c>
      <c r="C676" s="52" t="s">
        <v>1347</v>
      </c>
      <c r="D676" s="244">
        <v>925959</v>
      </c>
      <c r="E676" s="244">
        <v>1064063.1299999999</v>
      </c>
      <c r="F676" s="54">
        <f t="shared" si="188"/>
        <v>114.91471328644141</v>
      </c>
    </row>
    <row r="677" spans="1:6" ht="24" x14ac:dyDescent="0.2">
      <c r="A677" s="55">
        <v>63622</v>
      </c>
      <c r="B677" s="234" t="s">
        <v>1348</v>
      </c>
      <c r="C677" s="52" t="s">
        <v>1349</v>
      </c>
      <c r="D677" s="244">
        <v>150564</v>
      </c>
      <c r="E677" s="244">
        <v>118550.59</v>
      </c>
      <c r="F677" s="54">
        <f t="shared" si="188"/>
        <v>78.737673016126024</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924707</v>
      </c>
      <c r="E710" s="244">
        <v>1189163.1399999999</v>
      </c>
      <c r="F710" s="54">
        <f t="shared" si="188"/>
        <v>128.59891187154417</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17062</v>
      </c>
      <c r="E712" s="244">
        <v>6253.3</v>
      </c>
      <c r="F712" s="54">
        <f t="shared" si="188"/>
        <v>36.650451295276056</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30649.63</v>
      </c>
      <c r="F716" s="54" t="str">
        <f t="shared" si="188"/>
        <v>-</v>
      </c>
    </row>
    <row r="717" spans="1:6" ht="12.75" customHeight="1" x14ac:dyDescent="0.2">
      <c r="A717" s="55">
        <v>31215</v>
      </c>
      <c r="B717" s="87" t="s">
        <v>1410</v>
      </c>
      <c r="C717" s="52" t="s">
        <v>1411</v>
      </c>
      <c r="D717" s="244">
        <v>44576</v>
      </c>
      <c r="E717" s="244">
        <v>43207.35</v>
      </c>
      <c r="F717" s="54">
        <f t="shared" si="188"/>
        <v>96.929625807609483</v>
      </c>
    </row>
    <row r="718" spans="1:6" ht="12.75" customHeight="1" x14ac:dyDescent="0.2">
      <c r="A718" s="55">
        <v>32121</v>
      </c>
      <c r="B718" s="87" t="s">
        <v>1412</v>
      </c>
      <c r="C718" s="52" t="s">
        <v>1413</v>
      </c>
      <c r="D718" s="244">
        <v>432589</v>
      </c>
      <c r="E718" s="244">
        <v>596873.88</v>
      </c>
      <c r="F718" s="54">
        <f t="shared" si="188"/>
        <v>137.9771284059465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20000</v>
      </c>
      <c r="E720" s="244">
        <v>44400</v>
      </c>
      <c r="F720" s="54">
        <f t="shared" si="188"/>
        <v>222.00000000000003</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43032</v>
      </c>
      <c r="E722" s="244">
        <v>13257.61</v>
      </c>
      <c r="F722" s="54">
        <f t="shared" si="188"/>
        <v>30.80872374047221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40849</v>
      </c>
      <c r="E823" s="244">
        <v>43756.68</v>
      </c>
      <c r="F823" s="54">
        <f t="shared" si="190"/>
        <v>107.11811794658377</v>
      </c>
    </row>
    <row r="824" spans="1:6" ht="12.75" customHeight="1" x14ac:dyDescent="0.2">
      <c r="A824" s="55">
        <v>37221</v>
      </c>
      <c r="B824" s="87" t="s">
        <v>1624</v>
      </c>
      <c r="C824" s="52" t="s">
        <v>1625</v>
      </c>
      <c r="D824" s="244">
        <v>24255</v>
      </c>
      <c r="E824" s="244">
        <v>29205</v>
      </c>
      <c r="F824" s="54">
        <f t="shared" si="190"/>
        <v>120.40816326530613</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321876</v>
      </c>
      <c r="E828" s="244">
        <v>368998.38</v>
      </c>
      <c r="F828" s="54">
        <f t="shared" si="190"/>
        <v>114.63991723520859</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31343724</v>
      </c>
      <c r="E6" s="231">
        <f t="shared" si="0"/>
        <v>31104485.02</v>
      </c>
      <c r="F6" s="232">
        <f t="shared" ref="F6:F260" si="1">IF(D6&gt;0,IF(E6/D6&gt;=100,"&gt;&gt;100",E6/D6*100),"-")</f>
        <v>99.236724455587975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28977800</v>
      </c>
      <c r="E7" s="106">
        <f t="shared" si="2"/>
        <v>28532852.98</v>
      </c>
      <c r="F7" s="95">
        <f t="shared" si="1"/>
        <v>98.464524498064037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2462722</v>
      </c>
      <c r="E8" s="106">
        <f>E9+E10-E11</f>
        <v>2462721.9700000002</v>
      </c>
      <c r="F8" s="95">
        <f t="shared" si="1"/>
        <v>99.999998781835714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2462722</v>
      </c>
      <c r="E9" s="249">
        <v>2462721.9700000002</v>
      </c>
      <c r="F9" s="95">
        <f t="shared" si="1"/>
        <v>99.999998781835714</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26277103</v>
      </c>
      <c r="E12" s="106">
        <f t="shared" si="3"/>
        <v>25824656.010000002</v>
      </c>
      <c r="F12" s="95">
        <f t="shared" si="1"/>
        <v>98.278170200116804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25100913</v>
      </c>
      <c r="E13" s="106">
        <f t="shared" si="4"/>
        <v>24748385.43</v>
      </c>
      <c r="F13" s="95">
        <f t="shared" si="1"/>
        <v>98.595558775093167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38150050</v>
      </c>
      <c r="E15" s="249">
        <v>38266829.920000002</v>
      </c>
      <c r="F15" s="95">
        <f t="shared" si="1"/>
        <v>100.30610685962404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13049137</v>
      </c>
      <c r="E18" s="249">
        <v>13518444.49</v>
      </c>
      <c r="F18" s="95">
        <f t="shared" si="1"/>
        <v>103.59646381212796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679081</v>
      </c>
      <c r="E19" s="106">
        <f t="shared" si="5"/>
        <v>561535.24000000022</v>
      </c>
      <c r="F19" s="95">
        <f t="shared" si="1"/>
        <v>82.690465496752267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4231538</v>
      </c>
      <c r="E20" s="249">
        <v>4271384.09</v>
      </c>
      <c r="F20" s="95">
        <f t="shared" si="1"/>
        <v>100.9416455671673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150940</v>
      </c>
      <c r="E21" s="249">
        <v>150939.57</v>
      </c>
      <c r="F21" s="95">
        <f t="shared" si="1"/>
        <v>99.999715118590174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144589</v>
      </c>
      <c r="E22" s="249">
        <v>149089.37</v>
      </c>
      <c r="F22" s="95">
        <f t="shared" si="1"/>
        <v>103.11252584913098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74829</v>
      </c>
      <c r="E24" s="249">
        <v>74828.98</v>
      </c>
      <c r="F24" s="95">
        <f t="shared" si="1"/>
        <v>99.999973272394385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443560</v>
      </c>
      <c r="E25" s="249">
        <v>443559.97</v>
      </c>
      <c r="F25" s="95">
        <f t="shared" si="1"/>
        <v>99.999993236540703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1144046</v>
      </c>
      <c r="E26" s="249">
        <v>1205132.44</v>
      </c>
      <c r="F26" s="95">
        <f t="shared" si="1"/>
        <v>105.33950907568401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5510421</v>
      </c>
      <c r="E28" s="249">
        <v>5733399.1799999997</v>
      </c>
      <c r="F28" s="95">
        <f t="shared" si="1"/>
        <v>104.04648174794629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4194</v>
      </c>
      <c r="E29" s="106">
        <f t="shared" si="6"/>
        <v>0</v>
      </c>
      <c r="F29" s="95">
        <f t="shared" si="1"/>
        <v>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209742</v>
      </c>
      <c r="E30" s="249">
        <v>209742.41</v>
      </c>
      <c r="F30" s="95">
        <f t="shared" si="1"/>
        <v>100.00019547825423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205548</v>
      </c>
      <c r="E34" s="249">
        <v>209742.41</v>
      </c>
      <c r="F34" s="95">
        <f t="shared" si="1"/>
        <v>102.04059878957715</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492915</v>
      </c>
      <c r="E35" s="106">
        <f t="shared" si="7"/>
        <v>514735.34000000008</v>
      </c>
      <c r="F35" s="95">
        <f t="shared" si="1"/>
        <v>104.42679569499813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633479</v>
      </c>
      <c r="E36" s="249">
        <v>622785.93000000005</v>
      </c>
      <c r="F36" s="95">
        <f t="shared" si="1"/>
        <v>98.312008764300003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140564</v>
      </c>
      <c r="E40" s="249">
        <v>108050.59</v>
      </c>
      <c r="F40" s="95">
        <f t="shared" si="1"/>
        <v>76.86931931362227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893428</v>
      </c>
      <c r="E54" s="249">
        <v>974227.39</v>
      </c>
      <c r="F54" s="95">
        <f t="shared" si="1"/>
        <v>109.04374946833993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893428</v>
      </c>
      <c r="E55" s="249">
        <v>974227.39</v>
      </c>
      <c r="F55" s="95">
        <f t="shared" si="1"/>
        <v>109.04374946833993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237975</v>
      </c>
      <c r="E56" s="106">
        <f t="shared" si="11"/>
        <v>245475</v>
      </c>
      <c r="F56" s="95">
        <f t="shared" si="1"/>
        <v>103.15159155373463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237975</v>
      </c>
      <c r="E57" s="249">
        <v>245475</v>
      </c>
      <c r="F57" s="95">
        <f t="shared" si="1"/>
        <v>103.15159155373463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2365924</v>
      </c>
      <c r="E68" s="106">
        <f t="shared" si="13"/>
        <v>2571632.04</v>
      </c>
      <c r="F68" s="95">
        <f t="shared" si="1"/>
        <v>108.69461740951949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415544</v>
      </c>
      <c r="E69" s="106">
        <f t="shared" si="14"/>
        <v>469818.94</v>
      </c>
      <c r="F69" s="95">
        <f t="shared" si="1"/>
        <v>113.06117763702521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415544</v>
      </c>
      <c r="E70" s="106">
        <f t="shared" si="15"/>
        <v>469818.94</v>
      </c>
      <c r="F70" s="95">
        <f t="shared" si="1"/>
        <v>113.06117763702521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415544</v>
      </c>
      <c r="E72" s="249">
        <v>469818.94</v>
      </c>
      <c r="F72" s="95">
        <f t="shared" si="1"/>
        <v>113.06117763702521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150827</v>
      </c>
      <c r="E78" s="106">
        <f>E79+SUM(E82:E84)-E85+E86</f>
        <v>123720</v>
      </c>
      <c r="F78" s="95">
        <f t="shared" si="1"/>
        <v>82.027753651534539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150827</v>
      </c>
      <c r="E86" s="249">
        <v>123720</v>
      </c>
      <c r="F86" s="95">
        <f t="shared" si="1"/>
        <v>82.027753651534539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42476</v>
      </c>
      <c r="E146" s="106">
        <f t="shared" si="26"/>
        <v>45004.36</v>
      </c>
      <c r="F146" s="95">
        <f t="shared" si="1"/>
        <v>105.95244373293153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21353</v>
      </c>
      <c r="E159" s="249">
        <v>29213.88</v>
      </c>
      <c r="F159" s="95">
        <f t="shared" si="1"/>
        <v>136.81393715168829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33389</v>
      </c>
      <c r="E160" s="249">
        <v>28056</v>
      </c>
      <c r="F160" s="95">
        <f t="shared" si="1"/>
        <v>84.027673784779424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12266</v>
      </c>
      <c r="E163" s="249">
        <v>12265.52</v>
      </c>
      <c r="F163" s="95">
        <f t="shared" si="1"/>
        <v>99.996086743844785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1757077</v>
      </c>
      <c r="E170" s="106">
        <f t="shared" si="29"/>
        <v>1933088.74</v>
      </c>
      <c r="F170" s="95">
        <f t="shared" si="1"/>
        <v>110.01730373796936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1757077</v>
      </c>
      <c r="E173" s="249">
        <v>1933088.74</v>
      </c>
      <c r="F173" s="95">
        <f t="shared" si="1"/>
        <v>110.01730373796936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31343724</v>
      </c>
      <c r="E175" s="106">
        <f t="shared" si="30"/>
        <v>31104485.02</v>
      </c>
      <c r="F175" s="95">
        <f t="shared" si="1"/>
        <v>99.236724455587975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2027010</v>
      </c>
      <c r="E176" s="106">
        <f t="shared" si="31"/>
        <v>2163227.4</v>
      </c>
      <c r="F176" s="95">
        <f t="shared" si="1"/>
        <v>106.72011484896473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2027010</v>
      </c>
      <c r="E177" s="106">
        <f t="shared" si="32"/>
        <v>2046447.8599999999</v>
      </c>
      <c r="F177" s="95">
        <f t="shared" si="1"/>
        <v>100.9589424817835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1632220</v>
      </c>
      <c r="E178" s="249">
        <v>1815464.89</v>
      </c>
      <c r="F178" s="95">
        <f t="shared" si="1"/>
        <v>111.22672740194335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191155</v>
      </c>
      <c r="E179" s="249">
        <v>112908.25</v>
      </c>
      <c r="F179" s="95">
        <f t="shared" si="1"/>
        <v>59.066333603620102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1483</v>
      </c>
      <c r="E180" s="106">
        <f t="shared" si="33"/>
        <v>2135.9</v>
      </c>
      <c r="F180" s="95">
        <f t="shared" si="1"/>
        <v>144.02562373567093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1483</v>
      </c>
      <c r="E183" s="249">
        <v>2135.9</v>
      </c>
      <c r="F183" s="95">
        <f t="shared" si="1"/>
        <v>144.02562373567093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31054</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171098</v>
      </c>
      <c r="E188" s="249">
        <v>115938.82</v>
      </c>
      <c r="F188" s="95">
        <f t="shared" si="1"/>
        <v>67.761645372827275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116779.54</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29316714</v>
      </c>
      <c r="E237" s="106">
        <f t="shared" si="41"/>
        <v>28941257.620000001</v>
      </c>
      <c r="F237" s="95">
        <f t="shared" si="1"/>
        <v>98.719309469676588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29028214</v>
      </c>
      <c r="E238" s="106">
        <f t="shared" si="42"/>
        <v>28532852.98</v>
      </c>
      <c r="F238" s="95">
        <f t="shared" si="1"/>
        <v>98.293518781417276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29028214</v>
      </c>
      <c r="E239" s="106">
        <f t="shared" si="43"/>
        <v>28532852.98</v>
      </c>
      <c r="F239" s="95">
        <f t="shared" si="1"/>
        <v>98.293518781417276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29027921</v>
      </c>
      <c r="E240" s="249">
        <v>28532643.600000001</v>
      </c>
      <c r="F240" s="95">
        <f t="shared" si="1"/>
        <v>98.293789624134646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293</v>
      </c>
      <c r="E241" s="249">
        <v>209.38</v>
      </c>
      <c r="F241" s="95">
        <f t="shared" si="1"/>
        <v>71.460750853242317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247778</v>
      </c>
      <c r="E245" s="106">
        <f t="shared" si="45"/>
        <v>363400.28</v>
      </c>
      <c r="F245" s="95">
        <f t="shared" si="1"/>
        <v>146.66365859761561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268775</v>
      </c>
      <c r="E246" s="106">
        <f t="shared" si="46"/>
        <v>412872.83</v>
      </c>
      <c r="F246" s="95">
        <f t="shared" si="1"/>
        <v>153.61280997116549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268775</v>
      </c>
      <c r="E247" s="249">
        <v>412872.83</v>
      </c>
      <c r="F247" s="95">
        <f t="shared" si="1"/>
        <v>153.61280997116549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20997</v>
      </c>
      <c r="E250" s="106">
        <f t="shared" si="47"/>
        <v>49472.55</v>
      </c>
      <c r="F250" s="95">
        <f t="shared" si="1"/>
        <v>235.61723103300474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20997</v>
      </c>
      <c r="E252" s="249">
        <v>49472.55</v>
      </c>
      <c r="F252" s="95">
        <f t="shared" si="1"/>
        <v>235.61723103300474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40722</v>
      </c>
      <c r="E255" s="249">
        <v>45004.36</v>
      </c>
      <c r="F255" s="95">
        <f t="shared" si="1"/>
        <v>110.51608467167624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1422863</v>
      </c>
      <c r="E259" s="106">
        <f t="shared" si="49"/>
        <v>1422863.31</v>
      </c>
      <c r="F259" s="95">
        <f t="shared" si="1"/>
        <v>100.00002178705891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1422863</v>
      </c>
      <c r="E260" s="250">
        <v>1422863.31</v>
      </c>
      <c r="F260" s="99">
        <f t="shared" si="1"/>
        <v>100.00002178705891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32789</v>
      </c>
      <c r="E264" s="249">
        <v>42336.75</v>
      </c>
      <c r="F264" s="95">
        <f t="shared" si="50"/>
        <v>129.11875934002256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21953</v>
      </c>
      <c r="E265" s="249">
        <v>14933.13</v>
      </c>
      <c r="F265" s="95">
        <f t="shared" si="50"/>
        <v>68.02318589714389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150777</v>
      </c>
      <c r="E268" s="249">
        <v>123682.87</v>
      </c>
      <c r="F268" s="95">
        <f t="shared" si="50"/>
        <v>82.030329559548193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50</v>
      </c>
      <c r="E271" s="249">
        <v>37.130000000000003</v>
      </c>
      <c r="F271" s="95">
        <f t="shared" si="50"/>
        <v>74.260000000000005</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2027010</v>
      </c>
      <c r="E288" s="249">
        <v>2046447.86</v>
      </c>
      <c r="F288" s="95">
        <f t="shared" si="50"/>
        <v>100.95894248178352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116779.54</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171098</v>
      </c>
      <c r="E302" s="249">
        <v>115938.82</v>
      </c>
      <c r="F302" s="95">
        <f t="shared" si="50"/>
        <v>67.761645372827275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23057833</v>
      </c>
      <c r="E114" s="83">
        <f t="shared" si="22"/>
        <v>25398028.709999997</v>
      </c>
      <c r="F114" s="65">
        <f t="shared" si="1"/>
        <v>110.14924390336245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22100644</v>
      </c>
      <c r="E115" s="83">
        <f t="shared" si="23"/>
        <v>24003570.829999998</v>
      </c>
      <c r="F115" s="65">
        <f t="shared" si="1"/>
        <v>108.61027773670304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22100644</v>
      </c>
      <c r="E117" s="251">
        <v>24003570.829999998</v>
      </c>
      <c r="F117" s="65">
        <f t="shared" si="1"/>
        <v>108.61027773670304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957189</v>
      </c>
      <c r="E126" s="251">
        <v>1394457.88</v>
      </c>
      <c r="F126" s="65">
        <f t="shared" si="1"/>
        <v>145.68260604749949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23057833</v>
      </c>
      <c r="E141" s="108">
        <f t="shared" si="28"/>
        <v>25398028.709999997</v>
      </c>
      <c r="F141" s="84">
        <f t="shared" si="1"/>
        <v>110.14924390336245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2027010.36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25672716.559999999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85807.91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25182898.199999999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20697033.59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3998108.31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35629.089999999997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452127.21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404010.45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25536499.52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140966.82</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25108301.789999999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20513788.100000001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4076355.45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34976.47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483181.77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287230.90999999997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2163227.3999999985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2163227.4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115938.82</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1930509.04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116779.54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15753</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cp:lastModifiedBy>
  <cp:lastPrinted>2023-01-30T11:33:00Z</cp:lastPrinted>
  <dcterms:created xsi:type="dcterms:W3CDTF">2022-04-01T05:14:30Z</dcterms:created>
  <dcterms:modified xsi:type="dcterms:W3CDTF">2023-01-30T11:40:27Z</dcterms:modified>
</cp:coreProperties>
</file>